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5280" tabRatio="602" firstSheet="1" activeTab="4"/>
  </bookViews>
  <sheets>
    <sheet name="Resumen de Valorizaciones" sheetId="1" r:id="rId1"/>
    <sheet name="Liquidación" sheetId="2" r:id="rId2"/>
    <sheet name="Valorización" sheetId="3" r:id="rId3"/>
    <sheet name="Cálculo de Reintegro" sheetId="4" r:id="rId4"/>
    <sheet name="Amort. Adel. en Efectivo" sheetId="5" r:id="rId5"/>
    <sheet name="Cuadro Resumen Amor.Ded Mat" sheetId="6" r:id="rId6"/>
    <sheet name="Amort.Adel.Mat." sheetId="7" r:id="rId7"/>
    <sheet name="Deducc. que no Corresp." sheetId="8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_Dist_Bin" hidden="1">'Valorización'!#REF!</definedName>
    <definedName name="_Dist_Values" hidden="1">'Valorización'!#REF!</definedName>
    <definedName name="_Regression_Int" localSheetId="0" hidden="1">1</definedName>
    <definedName name="_Regression_Int" localSheetId="2" hidden="1">1</definedName>
    <definedName name="A_impresión_IM" localSheetId="0">'Resumen de Valorizaciones'!$A$10:$K$62</definedName>
    <definedName name="A_impresión_IM" localSheetId="2">'Valorización'!$A$1:$Q$67</definedName>
    <definedName name="ACUMULADO_ACTUAL">#REF!</definedName>
    <definedName name="ACUMULADO_ANTERIOR">#REF!</definedName>
    <definedName name="AMORTIZ" localSheetId="0">'[5]Amort. Adel. en Efectivo'!#REF!</definedName>
    <definedName name="AMORTIZ">'[1]Amort. Adel. en Efectivo'!#REF!</definedName>
    <definedName name="AMORTIZACION" localSheetId="6">'[2]Amort. Adel. en Efectivo'!#REF!</definedName>
    <definedName name="AMORTIZACION" localSheetId="5">'[3]Amort. Adel. en Efectivo'!#REF!</definedName>
    <definedName name="AMORTIZACION" localSheetId="0">'[4]Amort. Adel. en Efectivo'!#REF!</definedName>
    <definedName name="AMORTIZACION">'Amort. Adel. en Efectivo'!#REF!</definedName>
    <definedName name="_xlnm.Print_Area" localSheetId="4">'Amort. Adel. en Efectivo'!$A$1:$L$50</definedName>
    <definedName name="_xlnm.Print_Area" localSheetId="6">'Amort.Adel.Mat.'!$A$1:$K$83</definedName>
    <definedName name="_xlnm.Print_Area" localSheetId="3">'Cálculo de Reintegro'!$A$1:$H$43</definedName>
    <definedName name="_xlnm.Print_Area" localSheetId="5">'Cuadro Resumen Amor.Ded Mat'!$A$1:$G$34</definedName>
    <definedName name="_xlnm.Print_Area" localSheetId="7">'Deducc. que no Corresp.'!$A$1:$J$42</definedName>
    <definedName name="_xlnm.Print_Area" localSheetId="1">'Liquidación'!$B$1:$D$93</definedName>
    <definedName name="_xlnm.Print_Area" localSheetId="0">'Resumen de Valorizaciones'!$A$1:$L$61</definedName>
    <definedName name="_xlnm.Print_Area" localSheetId="2">'Valorización'!$A$1:$P$70</definedName>
    <definedName name="BASE_DE_DATOS">#REF!</definedName>
    <definedName name="C_">#REF!</definedName>
    <definedName name="DEDUCC" localSheetId="0">'[5]Deducc. que no Corresp.'!#REF!</definedName>
    <definedName name="DEDUCC">'[1]Deducc. que no Corresp.'!#REF!</definedName>
    <definedName name="DEDUCCION" localSheetId="6">'[2]Deducc. que no Corresp.'!#REF!</definedName>
    <definedName name="DEDUCCION" localSheetId="5">'[3]Deducc. que no Corresp.'!#REF!</definedName>
    <definedName name="DEDUCCION" localSheetId="0">'[4]Deducc. que no Corresp.'!#REF!</definedName>
    <definedName name="DEDUCCION">'Deducc. que no Corresp.'!#REF!</definedName>
    <definedName name="IU_ABRIL00">#REF!</definedName>
    <definedName name="IU_ABRIL99">#REF!</definedName>
    <definedName name="IU_AGOSTO99">#REF!</definedName>
    <definedName name="IU_BASE">#REF!</definedName>
    <definedName name="IU_DICIEMBRE98">#REF!</definedName>
    <definedName name="IU_DICIEMBRE99">#REF!</definedName>
    <definedName name="IU_ENERO00">#REF!</definedName>
    <definedName name="IU_ENERO99">#REF!</definedName>
    <definedName name="IU_FEBRERO00">#REF!</definedName>
    <definedName name="IU_FEBRERO99">#REF!</definedName>
    <definedName name="IU_JULIO99">#REF!</definedName>
    <definedName name="IU_JUNIO99">#REF!</definedName>
    <definedName name="IU_MARZO00">#REF!</definedName>
    <definedName name="IU_MARZO99">#REF!</definedName>
    <definedName name="IU_MAYO00">#REF!</definedName>
    <definedName name="IU_MAYO99">#REF!</definedName>
    <definedName name="IU_NOVIEMBRE99">#REF!</definedName>
    <definedName name="IU_OCTUBRE99">#REF!</definedName>
    <definedName name="IU_SEPTIEMBRE99">#REF!</definedName>
    <definedName name="KR">#REF!</definedName>
    <definedName name="METRADO_BASE">#REF!</definedName>
    <definedName name="PAG1" localSheetId="0">'Resumen de Valorizaciones'!$A$10:$K$62</definedName>
    <definedName name="PAG1">#REF!</definedName>
    <definedName name="PRECIOS_UNITARIOS">#REF!</definedName>
    <definedName name="PRESENTE_MES">#REF!</definedName>
    <definedName name="PRESUPUESTO">'Valorización'!$H$19:$H$52</definedName>
    <definedName name="REINTEGRO">'Cálculo de Reintegro'!$D$60:$D$62</definedName>
    <definedName name="_xlnm.Print_Titles" localSheetId="0">'Resumen de Valorizaciones'!$1:$10</definedName>
    <definedName name="_xlnm.Print_Titles" localSheetId="2">'Valorización'!$1:$18</definedName>
    <definedName name="Títulos_a_imprimir_IM" localSheetId="0">'Resumen de Valorizaciones'!$1:$9</definedName>
  </definedNames>
  <calcPr fullCalcOnLoad="1"/>
</workbook>
</file>

<file path=xl/comments4.xml><?xml version="1.0" encoding="utf-8"?>
<comments xmlns="http://schemas.openxmlformats.org/spreadsheetml/2006/main">
  <authors>
    <author>MASTER</author>
  </authors>
  <commentList>
    <comment ref="A27" authorId="0">
      <text>
        <r>
          <rPr>
            <b/>
            <sz val="12"/>
            <rFont val="Tahoma"/>
            <family val="2"/>
          </rPr>
          <t>ingresar información de valorizaciones
tramitadas</t>
        </r>
      </text>
    </comment>
  </commentList>
</comments>
</file>

<file path=xl/comments5.xml><?xml version="1.0" encoding="utf-8"?>
<comments xmlns="http://schemas.openxmlformats.org/spreadsheetml/2006/main">
  <authors>
    <author>MASTER</author>
  </authors>
  <commentList>
    <comment ref="G22" authorId="0">
      <text>
        <r>
          <rPr>
            <b/>
            <sz val="12"/>
            <rFont val="Tahoma"/>
            <family val="2"/>
          </rPr>
          <t>ingresar información de valorizaciones tramitadas</t>
        </r>
      </text>
    </comment>
  </commentList>
</comments>
</file>

<file path=xl/comments8.xml><?xml version="1.0" encoding="utf-8"?>
<comments xmlns="http://schemas.openxmlformats.org/spreadsheetml/2006/main">
  <authors>
    <author>MASTER</author>
  </authors>
  <commentList>
    <comment ref="I17" authorId="0">
      <text>
        <r>
          <rPr>
            <b/>
            <sz val="14"/>
            <rFont val="Tahoma"/>
            <family val="2"/>
          </rPr>
          <t>ingresar información de valorizaciones tramitadas</t>
        </r>
        <r>
          <rPr>
            <sz val="14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<sst xmlns="http://schemas.openxmlformats.org/spreadsheetml/2006/main" count="475" uniqueCount="305">
  <si>
    <t xml:space="preserve"> 1.00.00</t>
  </si>
  <si>
    <t xml:space="preserve"> 2.00.00</t>
  </si>
  <si>
    <t xml:space="preserve"> 3.00.00</t>
  </si>
  <si>
    <t xml:space="preserve"> 4.00.00</t>
  </si>
  <si>
    <t xml:space="preserve"> 5.00.00</t>
  </si>
  <si>
    <t xml:space="preserve"> 6.00.00</t>
  </si>
  <si>
    <t>CONTRATISTA</t>
  </si>
  <si>
    <t>SUPERVISOR</t>
  </si>
  <si>
    <t>OBRA</t>
  </si>
  <si>
    <t>ITEM.</t>
  </si>
  <si>
    <t>DESCRIPCION DE PARTIDA</t>
  </si>
  <si>
    <t xml:space="preserve"> UNIDAD</t>
  </si>
  <si>
    <t>METRADO</t>
  </si>
  <si>
    <t>S/.</t>
  </si>
  <si>
    <t>( A )</t>
  </si>
  <si>
    <t xml:space="preserve"> COSTO DIRECTO</t>
  </si>
  <si>
    <t>( B )</t>
  </si>
  <si>
    <t xml:space="preserve"> GASTOS GENERALES</t>
  </si>
  <si>
    <t xml:space="preserve"> DE ( A )</t>
  </si>
  <si>
    <t>( C )</t>
  </si>
  <si>
    <t xml:space="preserve"> UTILIDADES </t>
  </si>
  <si>
    <t xml:space="preserve"> TOTAL VALORIZADO SIN I.G.V.  ( A + B + C )   :   </t>
  </si>
  <si>
    <t>PORCENTAJE DE AVANCE VALORIZADO</t>
  </si>
  <si>
    <t>PRECIO UNITARIO</t>
  </si>
  <si>
    <t>PRESUPUESTO</t>
  </si>
  <si>
    <t>ACUMULADO   ANTERIOR</t>
  </si>
  <si>
    <t>PRESENTE   VALORIZACION</t>
  </si>
  <si>
    <t>ACUMULADO   ACTUAL</t>
  </si>
  <si>
    <t>SALDO   POR   VALORIZAR</t>
  </si>
  <si>
    <t>VALORIZACION DE OBRA PRINCIPAL Nº 0</t>
  </si>
  <si>
    <t>MES</t>
  </si>
  <si>
    <t>AÑO</t>
  </si>
  <si>
    <t>ULTIMO DIA MES</t>
  </si>
  <si>
    <t>Nº MES</t>
  </si>
  <si>
    <t>CORRESPONDIENTE AL PERIODO DEL 1 AL</t>
  </si>
  <si>
    <t>DE</t>
  </si>
  <si>
    <t>ENERO DE 1999</t>
  </si>
  <si>
    <t>MARZO DE 1999</t>
  </si>
  <si>
    <t>FEBRERO DE 1999</t>
  </si>
  <si>
    <t>ABRIL DE 1999</t>
  </si>
  <si>
    <t>MAYO DE 1999</t>
  </si>
  <si>
    <t>JUNIO DE 1999</t>
  </si>
  <si>
    <t>JULIO DE 1999</t>
  </si>
  <si>
    <t>AGOSTO DE 1999</t>
  </si>
  <si>
    <t>SEPTIEMBRE DE 1999</t>
  </si>
  <si>
    <t>OCTUBRE DE 1999</t>
  </si>
  <si>
    <t>NOVIEMBRE DE 1999</t>
  </si>
  <si>
    <t>DICIEMBRE DE 1999</t>
  </si>
  <si>
    <t>ENERO DE 2000</t>
  </si>
  <si>
    <t>FEBRERO DE 2000</t>
  </si>
  <si>
    <t>MARZO DE 2000</t>
  </si>
  <si>
    <t>ABRIL DE 2000</t>
  </si>
  <si>
    <t>FORMATO No. 04</t>
  </si>
  <si>
    <t xml:space="preserve">CONTRATO DE OBRA </t>
  </si>
  <si>
    <t>C O N C E P T O</t>
  </si>
  <si>
    <t>Acumulado</t>
  </si>
  <si>
    <t>Acum. (ARA)</t>
  </si>
  <si>
    <t>Acum. (APA)</t>
  </si>
  <si>
    <t>Avance
Real</t>
  </si>
  <si>
    <t>Avance
Programado</t>
  </si>
  <si>
    <t>Reajuste
Real</t>
  </si>
  <si>
    <t>Reajuste
Programado</t>
  </si>
  <si>
    <t>Reajuste
Reconocido</t>
  </si>
  <si>
    <t>Valorización Nº</t>
  </si>
  <si>
    <t>Mes</t>
  </si>
  <si>
    <t>Coeficiente de Reajuste (Kr-1)</t>
  </si>
  <si>
    <t>Condición de Avance de Obra</t>
  </si>
  <si>
    <t>% Adelanto</t>
  </si>
  <si>
    <t>% Atraso</t>
  </si>
  <si>
    <t>Reintegro</t>
  </si>
  <si>
    <r>
      <t>Acumulado (</t>
    </r>
    <r>
      <rPr>
        <sz val="10"/>
        <rFont val="Symbol"/>
        <family val="1"/>
      </rPr>
      <t>S</t>
    </r>
    <r>
      <rPr>
        <sz val="10"/>
        <rFont val="Arial Narrow"/>
        <family val="2"/>
      </rPr>
      <t xml:space="preserve"> R</t>
    </r>
    <r>
      <rPr>
        <sz val="6"/>
        <rFont val="Arial Narrow"/>
        <family val="2"/>
      </rPr>
      <t>R</t>
    </r>
    <r>
      <rPr>
        <sz val="10"/>
        <rFont val="Arial Narrow"/>
        <family val="2"/>
      </rPr>
      <t>)</t>
    </r>
  </si>
  <si>
    <r>
      <t>Acumulado (</t>
    </r>
    <r>
      <rPr>
        <sz val="10"/>
        <rFont val="Symbol"/>
        <family val="1"/>
      </rPr>
      <t>S</t>
    </r>
    <r>
      <rPr>
        <sz val="10"/>
        <rFont val="Arial Narrow"/>
        <family val="2"/>
      </rPr>
      <t xml:space="preserve"> R</t>
    </r>
    <r>
      <rPr>
        <sz val="6"/>
        <rFont val="Arial Narrow"/>
        <family val="2"/>
      </rPr>
      <t>P</t>
    </r>
    <r>
      <rPr>
        <sz val="10"/>
        <rFont val="Arial Narrow"/>
        <family val="2"/>
      </rPr>
      <t>)</t>
    </r>
  </si>
  <si>
    <t>Parcial</t>
  </si>
  <si>
    <t>Pagado</t>
  </si>
  <si>
    <t>Sin IGV</t>
  </si>
  <si>
    <t>Nº</t>
  </si>
  <si>
    <t>C/P</t>
  </si>
  <si>
    <t>FECHA</t>
  </si>
  <si>
    <t>AMORTIZACION</t>
  </si>
  <si>
    <t>No.  VAL.</t>
  </si>
  <si>
    <t>PERIODO</t>
  </si>
  <si>
    <t>REGULARIZACION</t>
  </si>
  <si>
    <t>US$.</t>
  </si>
  <si>
    <t>%</t>
  </si>
  <si>
    <t>VALORIZACIONES</t>
  </si>
  <si>
    <t>AMORTIZACION DEL ADELANTO EN EFECTIVO</t>
  </si>
  <si>
    <t>US$</t>
  </si>
  <si>
    <t>A CUENTA</t>
  </si>
  <si>
    <t>ACUMULADO</t>
  </si>
  <si>
    <t>SALDO POR AMORTIZAR  S/.</t>
  </si>
  <si>
    <t>ADELANTOS OTORGADOS</t>
  </si>
  <si>
    <t>Ka</t>
  </si>
  <si>
    <t>Kr</t>
  </si>
  <si>
    <t xml:space="preserve">Fecha : </t>
  </si>
  <si>
    <t>Adelanto en Efectivo S/.</t>
  </si>
  <si>
    <t>AMORTIZACION (A)</t>
  </si>
  <si>
    <t>DEDUCCION
D = A*(Kr/Ka-1)</t>
  </si>
  <si>
    <t>A CUENTA
Dn</t>
  </si>
  <si>
    <t>REGULARIZACION
D-Dn</t>
  </si>
  <si>
    <t>PRESENTE</t>
  </si>
  <si>
    <t>ANTERIOR</t>
  </si>
  <si>
    <t>ANTEPENULTIMA</t>
  </si>
  <si>
    <t>POR EL PERIODO DEL 01 AL 28 DE FEBRERO DE 1999</t>
  </si>
  <si>
    <t xml:space="preserve"> CONTRATO DE OBRA</t>
  </si>
  <si>
    <t xml:space="preserve"> CONTRATISTA</t>
  </si>
  <si>
    <t xml:space="preserve"> SUPERVISOR</t>
  </si>
  <si>
    <t xml:space="preserve"> OBRA</t>
  </si>
  <si>
    <t xml:space="preserve"> PRESUPUESTO</t>
  </si>
  <si>
    <t>LIQUIDACION DE LA VALORIZACION  REAJUSTADA  Nº  02</t>
  </si>
  <si>
    <t xml:space="preserve"> ABONOS</t>
  </si>
  <si>
    <t xml:space="preserve"> Monto Valorizado :</t>
  </si>
  <si>
    <t xml:space="preserve"> Reajustes :</t>
  </si>
  <si>
    <t xml:space="preserve">   I.  TOTAL ABONOS  ( Sin I.G.V. )</t>
  </si>
  <si>
    <t xml:space="preserve"> RETENCIONES:</t>
  </si>
  <si>
    <t xml:space="preserve"> Otros :</t>
  </si>
  <si>
    <t xml:space="preserve">  . Otros</t>
  </si>
  <si>
    <t xml:space="preserve">   II.  TOTAL RETENCIONES</t>
  </si>
  <si>
    <t xml:space="preserve">  III.  MONTO NETO A PAGAR  ( I - II )</t>
  </si>
  <si>
    <t xml:space="preserve">   V.  MONTO A FACTURAR  ( I + IV )</t>
  </si>
  <si>
    <t>POR EL PERIODO DEL 01 AL 31 DE ENERO DE 1999</t>
  </si>
  <si>
    <t>POR EL PERIODO DEL 01 AL 31 DE MARZO DE 1999</t>
  </si>
  <si>
    <t>POR EL PERIODO DEL 01 AL 30 DE ABRIL DE 1999</t>
  </si>
  <si>
    <t>POR EL PERIODO DEL 01 AL 31 DE MAYO DE 1999</t>
  </si>
  <si>
    <t>POR EL PERIODO DEL 01 AL 30 DE JUNIO DE 1999</t>
  </si>
  <si>
    <t>POR EL PERIODO DEL 01 AL 31 DE JULIO DE 1999</t>
  </si>
  <si>
    <t>POR EL PERIODO DEL 01 AL 31 DE AGOSTO DE 1999</t>
  </si>
  <si>
    <t>POR EL PERIODO DEL 01 AL 30 DE SEPTIEMBRE DE 1999</t>
  </si>
  <si>
    <t>POR EL PERIODO DEL 01 AL 31 DE OCTUBRE DE 1999</t>
  </si>
  <si>
    <t>POR EL PERIODO DEL 01 AL 30 DE NOVIEMBRE DE 1999</t>
  </si>
  <si>
    <t>POR EL PERIODO DEL 01 AL 31 DE DICIEMBRE DE 1999</t>
  </si>
  <si>
    <t>POR EL PERIODO DEL 01 AL 31 DE ENERO DE 2000</t>
  </si>
  <si>
    <t>POR EL PERIODO DEL 01 AL 28 DE FEBRERO DE 2000</t>
  </si>
  <si>
    <t>POR EL PERIODO DEL 01 AL 31 DE MARZO DE 2000</t>
  </si>
  <si>
    <t>POR EL PERIODO DEL 01 AL 30 DE ABRIL DE 2000</t>
  </si>
  <si>
    <t>LIQUIDACION DE LA VALORIZACION  REAJUSTADA  Nº  01</t>
  </si>
  <si>
    <t>LIQUIDACION DE LA VALORIZACION  REAJUSTADA  Nº  03</t>
  </si>
  <si>
    <t>LIQUIDACION DE LA VALORIZACION  REAJUSTADA  Nº  04</t>
  </si>
  <si>
    <t>LIQUIDACION DE LA VALORIZACION  REAJUSTADA  Nº  05</t>
  </si>
  <si>
    <t>LIQUIDACION DE LA VALORIZACION  REAJUSTADA  Nº  06</t>
  </si>
  <si>
    <t>LIQUIDACION DE LA VALORIZACION  REAJUSTADA  Nº  07</t>
  </si>
  <si>
    <t>LIQUIDACION DE LA VALORIZACION  REAJUSTADA  Nº  08</t>
  </si>
  <si>
    <t>LIQUIDACION DE LA VALORIZACION  REAJUSTADA  Nº  09</t>
  </si>
  <si>
    <t>LIQUIDACION DE LA VALORIZACION  REAJUSTADA  Nº  10</t>
  </si>
  <si>
    <t>LIQUIDACION DE LA VALORIZACION  REAJUSTADA  Nº  11</t>
  </si>
  <si>
    <t>LIQUIDACION DE LA VALORIZACION  REAJUSTADA  Nº  12</t>
  </si>
  <si>
    <t>LIQUIDACION DE LA VALORIZACION  REAJUSTADA  Nº  13</t>
  </si>
  <si>
    <t>LIQUIDACION DE LA VALORIZACION  REAJUSTADA  Nº  14</t>
  </si>
  <si>
    <t>LIQUIDACION DE LA VALORIZACION  REAJUSTADA  Nº  15</t>
  </si>
  <si>
    <t>LIQUIDACION DE LA VALORIZACION  REAJUSTADA  Nº  16</t>
  </si>
  <si>
    <t xml:space="preserve">  . Presente Valorización</t>
  </si>
  <si>
    <t xml:space="preserve">   MONTO ACUMULADO </t>
  </si>
  <si>
    <t>VAL No. 01</t>
  </si>
  <si>
    <t>VAL No. 02</t>
  </si>
  <si>
    <t>VAL No. 03</t>
  </si>
  <si>
    <t>VAL No. 04</t>
  </si>
  <si>
    <t>(S/.)</t>
  </si>
  <si>
    <t xml:space="preserve">  1.- </t>
  </si>
  <si>
    <t>MONTO VALORIZADO SIN REAJUSTE :</t>
  </si>
  <si>
    <t>- Monto bruto valorizado sin reajuste</t>
  </si>
  <si>
    <t xml:space="preserve">  2.-</t>
  </si>
  <si>
    <t>REAJUSTE DE LA VALORIZACION :</t>
  </si>
  <si>
    <t>- Monto bruto por reajuste</t>
  </si>
  <si>
    <t>- Retencion por retraso en la obra</t>
  </si>
  <si>
    <t xml:space="preserve">  3.-</t>
  </si>
  <si>
    <t>MONTO BRUTO VALORIZADO REAJUSTADO ( 1 + 2 )</t>
  </si>
  <si>
    <t xml:space="preserve">  4.-</t>
  </si>
  <si>
    <t>DEDUCCION DEL REAJUSTE :</t>
  </si>
  <si>
    <t>- Por Amortización Adelanto en Efectivo</t>
  </si>
  <si>
    <t>- Por Amortización Adelanto para Materiales</t>
  </si>
  <si>
    <t xml:space="preserve">  5.-</t>
  </si>
  <si>
    <t>MONTO NETO VALORIZADO REAJUSTADO ( 3 - 4 )</t>
  </si>
  <si>
    <t xml:space="preserve">  6.-</t>
  </si>
  <si>
    <t>AMORTIZACION POR ADELANTOS :</t>
  </si>
  <si>
    <t>- En Efectivo</t>
  </si>
  <si>
    <t>- Para Materiales</t>
  </si>
  <si>
    <t xml:space="preserve">  7.-</t>
  </si>
  <si>
    <t>OTROS :</t>
  </si>
  <si>
    <t>- Otros</t>
  </si>
  <si>
    <t xml:space="preserve">  8.-</t>
  </si>
  <si>
    <t>MONTO FACTURABLE, SIN I.G.V.  ( 5 - 6 + 7 )</t>
  </si>
  <si>
    <t xml:space="preserve">  9.- </t>
  </si>
  <si>
    <t>MONTO RETENIDO AL CONTRATISTA :</t>
  </si>
  <si>
    <t>- Fondo de Garantia Valorización</t>
  </si>
  <si>
    <t>- Fondo de Garantia Reajuste Valorización</t>
  </si>
  <si>
    <t xml:space="preserve"> 10.-</t>
  </si>
  <si>
    <t>MONTO LIQUIDO A PAGAR  ( 8 - 9 )</t>
  </si>
  <si>
    <t xml:space="preserve"> 11.-</t>
  </si>
  <si>
    <t>IMPUESTO  I. G. V.  ( 18% )</t>
  </si>
  <si>
    <t xml:space="preserve"> 12.-</t>
  </si>
  <si>
    <t>MONTO FACTURADO POR VALORIZ.  ( 8 + 11 )</t>
  </si>
  <si>
    <t>VAL No. 10</t>
  </si>
  <si>
    <t>VAL No. 11</t>
  </si>
  <si>
    <t>VAL No. 12</t>
  </si>
  <si>
    <t>VAL No. 13</t>
  </si>
  <si>
    <t>VAL No. 14</t>
  </si>
  <si>
    <t>VAL No. 15</t>
  </si>
  <si>
    <t>VAL No. 16</t>
  </si>
  <si>
    <t>Octubre 99</t>
  </si>
  <si>
    <t>Noviembre 99</t>
  </si>
  <si>
    <t>Diciembre 99</t>
  </si>
  <si>
    <t>Enero 2000</t>
  </si>
  <si>
    <t>Febrero 2000</t>
  </si>
  <si>
    <t>Marzo 2000</t>
  </si>
  <si>
    <t>Abril 2000</t>
  </si>
  <si>
    <t xml:space="preserve">- Otros </t>
  </si>
  <si>
    <t>TRASANTEPENULTIMA</t>
  </si>
  <si>
    <t>MATERIAL</t>
  </si>
  <si>
    <t>ADELANTO OTORGADO</t>
  </si>
  <si>
    <t>IU</t>
  </si>
  <si>
    <t>Material</t>
  </si>
  <si>
    <t>Coef. de Inc.</t>
  </si>
  <si>
    <t xml:space="preserve">Imr </t>
  </si>
  <si>
    <t>Amortización</t>
  </si>
  <si>
    <t>Deducción</t>
  </si>
  <si>
    <t>Ci</t>
  </si>
  <si>
    <t>A*(Imr-Ima)/Imo</t>
  </si>
  <si>
    <t>Varios</t>
  </si>
  <si>
    <t>AMORTIZACION Y DEDUCCION QUE NO CORRESPONDE POR ADELANTO ESPECIFICO DE MATERIALES</t>
  </si>
  <si>
    <t>Ima (*)</t>
  </si>
  <si>
    <t>Imo</t>
  </si>
  <si>
    <t>ADELANTO REAJUSTADO</t>
  </si>
  <si>
    <t>A = Ci x Vo</t>
  </si>
  <si>
    <t>Imo
(Ene 98)</t>
  </si>
  <si>
    <t>Monto</t>
  </si>
  <si>
    <t>Monto Reajustado</t>
  </si>
  <si>
    <t>Ko</t>
  </si>
  <si>
    <t xml:space="preserve"> Deducción del reajuste que no corresponde</t>
  </si>
  <si>
    <t>Vo</t>
  </si>
  <si>
    <t>Anterior</t>
  </si>
  <si>
    <t>Saldo</t>
  </si>
  <si>
    <t>Actual</t>
  </si>
  <si>
    <t>por Amortizar</t>
  </si>
  <si>
    <t>a) VALORIZACION ANTERIOR</t>
  </si>
  <si>
    <t xml:space="preserve">  . Reajustes</t>
  </si>
  <si>
    <t xml:space="preserve">  . Deducción que no corresponde por Adelanto en Efectivo</t>
  </si>
  <si>
    <t xml:space="preserve">  . Deducción que no corresponde por Adelanto de Materiales</t>
  </si>
  <si>
    <t>Amort.</t>
  </si>
  <si>
    <t>A cuenta</t>
  </si>
  <si>
    <t>Regulariz.</t>
  </si>
  <si>
    <t>setiembre</t>
  </si>
  <si>
    <t>(Jun 99)</t>
  </si>
  <si>
    <t>ADELANTOS ESPECIFICOS PARA MATERIALES (Amortizacion y Deduccion)</t>
  </si>
  <si>
    <t>Amotización</t>
  </si>
  <si>
    <t>a) PRESENTE VALORIZACION</t>
  </si>
  <si>
    <t xml:space="preserve"> por Adelanto Específico de Materiales :</t>
  </si>
  <si>
    <t>Adelanto Especifico Para Materiales Nº 01</t>
  </si>
  <si>
    <t>Adelanto EspecificoPara Materiales  Nº 02</t>
  </si>
  <si>
    <t>Adelanto EspecificoPara Materiales Nº 03</t>
  </si>
  <si>
    <t>TRAMO</t>
  </si>
  <si>
    <t>EJECUTA</t>
  </si>
  <si>
    <t>SUPERVISA</t>
  </si>
  <si>
    <t>- Item 1</t>
  </si>
  <si>
    <t>- Item 3</t>
  </si>
  <si>
    <t>- Item n</t>
  </si>
  <si>
    <t>IMPUESTO  I. G. V.  ( 19% )</t>
  </si>
  <si>
    <t>mes 1</t>
  </si>
  <si>
    <t>mes 2</t>
  </si>
  <si>
    <t>mes 3</t>
  </si>
  <si>
    <t>mes 4</t>
  </si>
  <si>
    <t>mes</t>
  </si>
  <si>
    <t>mes n</t>
  </si>
  <si>
    <t>VAL No. N</t>
  </si>
  <si>
    <t xml:space="preserve">VAL No. </t>
  </si>
  <si>
    <t xml:space="preserve">  . Regularización Valorización Nº (n-4)</t>
  </si>
  <si>
    <t xml:space="preserve">  . Regularización Valorización Nº (n-3)</t>
  </si>
  <si>
    <t xml:space="preserve">  . Regularización Valorización Nº (n-2)</t>
  </si>
  <si>
    <t xml:space="preserve">  . Regularización Valorización Nº (n-1)</t>
  </si>
  <si>
    <t xml:space="preserve">  . Presente Valorización Nº (n) </t>
  </si>
  <si>
    <t xml:space="preserve">  . Regularización Valorización Nº (n-5)</t>
  </si>
  <si>
    <t xml:space="preserve">  . Regularización Valorización Nº (n-6)</t>
  </si>
  <si>
    <t xml:space="preserve">  . Regularización Valorización Nº (n-7)</t>
  </si>
  <si>
    <t xml:space="preserve">  . Regularización Valorización Nº (n-8)</t>
  </si>
  <si>
    <t xml:space="preserve">  . Regularización Valorización Nº (n-9)</t>
  </si>
  <si>
    <t xml:space="preserve">  IV.  I.G.V.  ( 19% de I )</t>
  </si>
  <si>
    <t>CORRESPONDIENTE AL PERIODO DEL.... AL .... DE .......... DE.......</t>
  </si>
  <si>
    <t xml:space="preserve"> n.00.00</t>
  </si>
  <si>
    <t>Presupuesto     S/.</t>
  </si>
  <si>
    <t>mes 5</t>
  </si>
  <si>
    <t xml:space="preserve">mes </t>
  </si>
  <si>
    <t>n</t>
  </si>
  <si>
    <t>Presupuesto / Saldo Bruto por Valorizar   S/.</t>
  </si>
  <si>
    <t>TOTAL</t>
  </si>
  <si>
    <t>Adelanto Especifico para Materiales Nº n</t>
  </si>
  <si>
    <t xml:space="preserve">ADELANTO ESPECIFICO PARA MATERIALES Nº </t>
  </si>
  <si>
    <t xml:space="preserve">DEDUCCION QUE NO CORRESPONDE POR ADELANTO ESPECIFICO DE MATERIALES Nº </t>
  </si>
  <si>
    <t>mes n-1</t>
  </si>
  <si>
    <t>(fecha adelanto)</t>
  </si>
  <si>
    <t>(fecha base)</t>
  </si>
  <si>
    <t>Imo
(fecha base)</t>
  </si>
  <si>
    <t>Ima</t>
  </si>
  <si>
    <t>FORMATO 22: DEDUCCION DEL REAJUSTE QUE NO CORRESPONDE POR EL ADELANTO EN EFECTIVO Nº</t>
  </si>
  <si>
    <t>mes 6</t>
  </si>
  <si>
    <t>mes 7</t>
  </si>
  <si>
    <t>FORMATO 15: RESUMEN DE LAS VALORIZACIONES DE  LA OBRA (PRINCIPAL / ADICIONAL)</t>
  </si>
  <si>
    <t>HASTA  VAL. No.( N-1)</t>
  </si>
  <si>
    <t>FORMATO 16: LIQUIDACION DE LA VALORIZACIÓN REAJUSTADA Nº</t>
  </si>
  <si>
    <t xml:space="preserve"> Amortización del adelanto en efectivo Nº  </t>
  </si>
  <si>
    <t xml:space="preserve"> Amortización del adelanto en efectivo Nº</t>
  </si>
  <si>
    <t xml:space="preserve"> Amortización del Adelanto de Materiales Nº</t>
  </si>
  <si>
    <t xml:space="preserve"> por Adelanto en Efectivo Nº</t>
  </si>
  <si>
    <t>FORMATO 17: VALORIZACION DE OBRA (PRINCIPAL / ADICIONAL) Nº</t>
  </si>
  <si>
    <t>FORMATO 18: CALCULO  DEL  REAJUSTE</t>
  </si>
  <si>
    <t>FORMATO 19: ADELANTO EN EFECTIVO Nº</t>
  </si>
  <si>
    <t>FORMATO 20: CUADRO RESUMEN DE AMORTIZACIONES Y DEDUCCIONES DE MATERIALES</t>
  </si>
  <si>
    <t xml:space="preserve">FORMATO Nº 21: ADELANTO ESPECIFICO DE MATERIALES Nº </t>
  </si>
</sst>
</file>

<file path=xl/styles.xml><?xml version="1.0" encoding="utf-8"?>
<styleSheet xmlns="http://schemas.openxmlformats.org/spreadsheetml/2006/main">
  <numFmts count="4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(* #,##0.00_);_(* \(#,##0.00\);_(* &quot;-&quot;??_);_(@_)"/>
    <numFmt numFmtId="165" formatCode="_-* #,##0\ &quot;Pts&quot;_-;\-* #,##0\ &quot;Pts&quot;_-;_-* &quot;-&quot;\ &quot;Pts&quot;_-;_-@_-"/>
    <numFmt numFmtId="166" formatCode="_-* #,##0\ _P_t_s_-;\-* #,##0\ _P_t_s_-;_-* &quot;-&quot;\ _P_t_s_-;_-@_-"/>
    <numFmt numFmtId="167" formatCode="_-* #,##0.00\ &quot;Pts&quot;_-;\-* #,##0.00\ &quot;Pts&quot;_-;_-* &quot;-&quot;??\ &quot;Pts&quot;_-;_-@_-"/>
    <numFmt numFmtId="168" formatCode="_ &quot;S/&quot;* #,##0.00_ ;_ &quot;S/&quot;* \-#,##0.00_ ;_ &quot;S/&quot;* &quot;-&quot;??_ ;_ @_ "/>
    <numFmt numFmtId="169" formatCode="#,##0.00_ ;\-#,##0.00\ "/>
    <numFmt numFmtId="170" formatCode="0.000%"/>
    <numFmt numFmtId="171" formatCode="0.00000000%"/>
    <numFmt numFmtId="172" formatCode="General_)"/>
    <numFmt numFmtId="173" formatCode="0.00000000\ %"/>
    <numFmt numFmtId="174" formatCode="0.00\ %"/>
    <numFmt numFmtId="175" formatCode="\$#.00"/>
    <numFmt numFmtId="176" formatCode="%#.00"/>
    <numFmt numFmtId="177" formatCode="#.00"/>
    <numFmt numFmtId="178" formatCode="#,##0."/>
    <numFmt numFmtId="179" formatCode="\$#."/>
    <numFmt numFmtId="180" formatCode="0_)"/>
    <numFmt numFmtId="181" formatCode="0.000"/>
    <numFmt numFmtId="182" formatCode="dd\ /\ mm\ /\ yy"/>
    <numFmt numFmtId="183" formatCode="dd\ /\ mm\ /\ yy\ "/>
    <numFmt numFmtId="184" formatCode="00"/>
    <numFmt numFmtId="185" formatCode="0.000_)"/>
    <numFmt numFmtId="186" formatCode="dd/mm/yy\ \ "/>
    <numFmt numFmtId="187" formatCode="#,##0.00_);\(#,##0.00\)\ \ \ "/>
    <numFmt numFmtId="188" formatCode="#,##0.00;\-#,##0.00\ "/>
    <numFmt numFmtId="189" formatCode="#,##0.000_);\(#,##0.000\)"/>
    <numFmt numFmtId="190" formatCode="#,##0.00\ "/>
    <numFmt numFmtId="191" formatCode="#,##0.00\ \ "/>
    <numFmt numFmtId="192" formatCode="mmmm\-yy"/>
    <numFmt numFmtId="193" formatCode="#,##0.00\ \ ;\-\ #,##0.00\ \ "/>
    <numFmt numFmtId="194" formatCode="#,##0.00\ ;\-\ #,##0.00\ "/>
    <numFmt numFmtId="195" formatCode="0#"/>
    <numFmt numFmtId="196" formatCode="#,##0.000_ ;\-#,##0.000\ "/>
    <numFmt numFmtId="197" formatCode="#,##0.000_);\(#,##0.000\)\ "/>
    <numFmt numFmtId="198" formatCode="#,##0.00_ ;\(#,##0.00\)\ "/>
    <numFmt numFmtId="199" formatCode="#,##0.00;\ \-#,##0.00\ "/>
  </numFmts>
  <fonts count="49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9"/>
      <name val="Arial Narrow"/>
      <family val="2"/>
    </font>
    <font>
      <b/>
      <sz val="12"/>
      <color indexed="8"/>
      <name val="Arial Narrow"/>
      <family val="2"/>
    </font>
    <font>
      <b/>
      <sz val="12"/>
      <name val="Arial Narrow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sz val="12"/>
      <name val="Courier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sz val="8"/>
      <name val="Arial Narrow"/>
      <family val="2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b/>
      <sz val="14"/>
      <color indexed="8"/>
      <name val="Arial Narrow"/>
      <family val="2"/>
    </font>
    <font>
      <sz val="10"/>
      <name val="Arial Narrow"/>
      <family val="2"/>
    </font>
    <font>
      <u val="single"/>
      <sz val="12"/>
      <color indexed="8"/>
      <name val="Arial Narrow"/>
      <family val="2"/>
    </font>
    <font>
      <sz val="12"/>
      <color indexed="9"/>
      <name val="Arial Narrow"/>
      <family val="2"/>
    </font>
    <font>
      <sz val="10"/>
      <color indexed="21"/>
      <name val="Arial"/>
      <family val="2"/>
    </font>
    <font>
      <b/>
      <sz val="11"/>
      <name val="Arial Narrow"/>
      <family val="2"/>
    </font>
    <font>
      <sz val="12"/>
      <name val="Arial"/>
      <family val="2"/>
    </font>
    <font>
      <sz val="18"/>
      <name val="Arial Narrow"/>
      <family val="2"/>
    </font>
    <font>
      <sz val="10"/>
      <name val="Symbol"/>
      <family val="1"/>
    </font>
    <font>
      <sz val="11"/>
      <name val="Arial Narrow"/>
      <family val="2"/>
    </font>
    <font>
      <sz val="6"/>
      <name val="Arial Narrow"/>
      <family val="2"/>
    </font>
    <font>
      <b/>
      <sz val="12"/>
      <color indexed="9"/>
      <name val="Arial Narrow"/>
      <family val="2"/>
    </font>
    <font>
      <b/>
      <sz val="12"/>
      <name val="Tahoma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b/>
      <sz val="12"/>
      <name val="Arial"/>
      <family val="2"/>
    </font>
    <font>
      <b/>
      <sz val="10"/>
      <name val="Arial Narrow"/>
      <family val="2"/>
    </font>
    <font>
      <b/>
      <sz val="14"/>
      <name val="Tahoma"/>
      <family val="2"/>
    </font>
    <font>
      <sz val="14"/>
      <name val="Tahoma"/>
      <family val="2"/>
    </font>
    <font>
      <b/>
      <sz val="12"/>
      <color indexed="9"/>
      <name val="Arial"/>
      <family val="2"/>
    </font>
    <font>
      <b/>
      <sz val="12"/>
      <name val="Times New Roman"/>
      <family val="0"/>
    </font>
    <font>
      <sz val="11"/>
      <name val="Times New Roman"/>
      <family val="1"/>
    </font>
    <font>
      <sz val="12"/>
      <name val="Times New Roman"/>
      <family val="1"/>
    </font>
    <font>
      <sz val="8"/>
      <name val="Courier"/>
      <family val="0"/>
    </font>
    <font>
      <b/>
      <sz val="11"/>
      <color indexed="12"/>
      <name val="Arial Narrow"/>
      <family val="2"/>
    </font>
    <font>
      <b/>
      <sz val="14"/>
      <name val="Arial"/>
      <family val="2"/>
    </font>
    <font>
      <b/>
      <sz val="18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10" fillId="0" borderId="0">
      <alignment/>
      <protection locked="0"/>
    </xf>
    <xf numFmtId="178" fontId="10" fillId="0" borderId="0">
      <alignment/>
      <protection locked="0"/>
    </xf>
    <xf numFmtId="175" fontId="10" fillId="0" borderId="0">
      <alignment/>
      <protection locked="0"/>
    </xf>
    <xf numFmtId="179" fontId="10" fillId="0" borderId="0">
      <alignment/>
      <protection locked="0"/>
    </xf>
    <xf numFmtId="0" fontId="10" fillId="0" borderId="0">
      <alignment/>
      <protection locked="0"/>
    </xf>
    <xf numFmtId="177" fontId="10" fillId="0" borderId="0">
      <alignment/>
      <protection locked="0"/>
    </xf>
    <xf numFmtId="0" fontId="10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43" fontId="0" fillId="0" borderId="0" applyFont="0" applyFill="0" applyBorder="0" applyAlignment="0" applyProtection="0"/>
    <xf numFmtId="169" fontId="0" fillId="0" borderId="0" applyFont="0" applyFill="0" applyBorder="0" applyProtection="0">
      <alignment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39" fontId="9" fillId="0" borderId="0">
      <alignment/>
      <protection/>
    </xf>
    <xf numFmtId="39" fontId="9" fillId="0" borderId="0">
      <alignment/>
      <protection/>
    </xf>
    <xf numFmtId="39" fontId="9" fillId="0" borderId="0">
      <alignment/>
      <protection/>
    </xf>
    <xf numFmtId="39" fontId="9" fillId="0" borderId="0">
      <alignment/>
      <protection/>
    </xf>
    <xf numFmtId="39" fontId="0" fillId="0" borderId="0">
      <alignment/>
      <protection/>
    </xf>
    <xf numFmtId="0" fontId="0" fillId="0" borderId="0">
      <alignment/>
      <protection/>
    </xf>
    <xf numFmtId="176" fontId="10" fillId="0" borderId="0">
      <alignment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1">
      <alignment/>
      <protection locked="0"/>
    </xf>
  </cellStyleXfs>
  <cellXfs count="487">
    <xf numFmtId="0" fontId="0" fillId="0" borderId="0" xfId="0" applyAlignment="1">
      <alignment/>
    </xf>
    <xf numFmtId="39" fontId="7" fillId="0" borderId="2" xfId="32" applyNumberFormat="1" applyFont="1" applyFill="1" applyBorder="1" applyAlignment="1" applyProtection="1">
      <alignment vertical="center"/>
      <protection/>
    </xf>
    <xf numFmtId="39" fontId="7" fillId="0" borderId="3" xfId="32" applyNumberFormat="1" applyFont="1" applyFill="1" applyBorder="1" applyAlignment="1" applyProtection="1">
      <alignment vertical="center"/>
      <protection/>
    </xf>
    <xf numFmtId="39" fontId="4" fillId="0" borderId="0" xfId="32" applyFont="1" applyAlignment="1">
      <alignment vertical="center"/>
      <protection/>
    </xf>
    <xf numFmtId="39" fontId="0" fillId="0" borderId="0" xfId="32" applyFont="1" applyAlignment="1">
      <alignment vertical="center"/>
      <protection/>
    </xf>
    <xf numFmtId="39" fontId="12" fillId="0" borderId="0" xfId="32" applyFont="1" applyAlignment="1">
      <alignment vertical="center"/>
      <protection/>
    </xf>
    <xf numFmtId="39" fontId="9" fillId="0" borderId="0" xfId="32">
      <alignment/>
      <protection/>
    </xf>
    <xf numFmtId="39" fontId="13" fillId="0" borderId="0" xfId="32" applyNumberFormat="1" applyFont="1" applyFill="1" applyAlignment="1" applyProtection="1">
      <alignment horizontal="center" vertical="center"/>
      <protection/>
    </xf>
    <xf numFmtId="39" fontId="4" fillId="0" borderId="0" xfId="32" applyFont="1">
      <alignment/>
      <protection/>
    </xf>
    <xf numFmtId="39" fontId="9" fillId="0" borderId="0" xfId="32" applyAlignment="1">
      <alignment vertical="center"/>
      <protection/>
    </xf>
    <xf numFmtId="39" fontId="14" fillId="0" borderId="0" xfId="32" applyNumberFormat="1" applyFont="1" applyFill="1" applyAlignment="1" applyProtection="1">
      <alignment horizontal="right" vertical="center"/>
      <protection/>
    </xf>
    <xf numFmtId="39" fontId="15" fillId="0" borderId="0" xfId="32" applyNumberFormat="1" applyFont="1" applyFill="1" applyAlignment="1" applyProtection="1">
      <alignment horizontal="right" vertical="center"/>
      <protection/>
    </xf>
    <xf numFmtId="180" fontId="15" fillId="0" borderId="0" xfId="32" applyNumberFormat="1" applyFont="1" applyFill="1" applyAlignment="1" applyProtection="1">
      <alignment vertical="center"/>
      <protection/>
    </xf>
    <xf numFmtId="39" fontId="15" fillId="0" borderId="0" xfId="32" applyNumberFormat="1" applyFont="1" applyFill="1" applyAlignment="1" applyProtection="1">
      <alignment vertical="center"/>
      <protection/>
    </xf>
    <xf numFmtId="39" fontId="0" fillId="0" borderId="0" xfId="32" applyFont="1" applyAlignment="1">
      <alignment horizontal="centerContinuous" vertical="center"/>
      <protection/>
    </xf>
    <xf numFmtId="39" fontId="16" fillId="0" borderId="0" xfId="32" applyFont="1" applyAlignment="1">
      <alignment vertical="center"/>
      <protection/>
    </xf>
    <xf numFmtId="183" fontId="16" fillId="0" borderId="0" xfId="32" applyNumberFormat="1" applyFont="1" applyAlignment="1">
      <alignment vertical="center"/>
      <protection/>
    </xf>
    <xf numFmtId="39" fontId="8" fillId="0" borderId="0" xfId="32" applyFont="1" applyAlignment="1" quotePrefix="1">
      <alignment horizontal="right" vertical="center"/>
      <protection/>
    </xf>
    <xf numFmtId="39" fontId="0" fillId="0" borderId="0" xfId="32" applyFont="1" applyAlignment="1">
      <alignment horizontal="right" vertical="center"/>
      <protection/>
    </xf>
    <xf numFmtId="39" fontId="0" fillId="0" borderId="0" xfId="32" applyFont="1" applyAlignment="1" applyProtection="1">
      <alignment horizontal="right" vertical="center"/>
      <protection/>
    </xf>
    <xf numFmtId="39" fontId="0" fillId="0" borderId="0" xfId="32" applyFont="1" applyAlignment="1" applyProtection="1">
      <alignment vertical="center"/>
      <protection/>
    </xf>
    <xf numFmtId="39" fontId="0" fillId="0" borderId="0" xfId="32" applyFont="1" applyAlignment="1" applyProtection="1">
      <alignment horizontal="left" vertical="center"/>
      <protection/>
    </xf>
    <xf numFmtId="39" fontId="7" fillId="0" borderId="0" xfId="32" applyNumberFormat="1" applyFont="1" applyFill="1" applyBorder="1" applyAlignment="1" applyProtection="1">
      <alignment vertical="center"/>
      <protection/>
    </xf>
    <xf numFmtId="39" fontId="5" fillId="0" borderId="4" xfId="32" applyNumberFormat="1" applyFont="1" applyFill="1" applyBorder="1" applyAlignment="1" applyProtection="1" quotePrefix="1">
      <alignment horizontal="left" vertical="center"/>
      <protection/>
    </xf>
    <xf numFmtId="39" fontId="5" fillId="0" borderId="4" xfId="32" applyNumberFormat="1" applyFont="1" applyFill="1" applyBorder="1" applyAlignment="1" applyProtection="1">
      <alignment vertical="center"/>
      <protection/>
    </xf>
    <xf numFmtId="39" fontId="5" fillId="0" borderId="0" xfId="32" applyNumberFormat="1" applyFont="1" applyFill="1" applyBorder="1" applyAlignment="1" applyProtection="1">
      <alignment vertical="center"/>
      <protection/>
    </xf>
    <xf numFmtId="39" fontId="7" fillId="0" borderId="4" xfId="32" applyNumberFormat="1" applyFont="1" applyFill="1" applyBorder="1" applyAlignment="1" applyProtection="1">
      <alignment horizontal="centerContinuous" vertical="center"/>
      <protection/>
    </xf>
    <xf numFmtId="39" fontId="8" fillId="0" borderId="0" xfId="32" applyFont="1" applyBorder="1" applyAlignment="1">
      <alignment horizontal="centerContinuous" vertical="center"/>
      <protection/>
    </xf>
    <xf numFmtId="39" fontId="7" fillId="0" borderId="4" xfId="32" applyNumberFormat="1" applyFont="1" applyFill="1" applyBorder="1" applyAlignment="1" applyProtection="1">
      <alignment vertical="center"/>
      <protection/>
    </xf>
    <xf numFmtId="39" fontId="7" fillId="0" borderId="4" xfId="32" applyNumberFormat="1" applyFont="1" applyFill="1" applyBorder="1" applyAlignment="1" applyProtection="1" quotePrefix="1">
      <alignment horizontal="left" vertical="center"/>
      <protection/>
    </xf>
    <xf numFmtId="39" fontId="7" fillId="0" borderId="0" xfId="32" applyNumberFormat="1" applyFont="1" applyFill="1" applyBorder="1" applyAlignment="1" applyProtection="1" quotePrefix="1">
      <alignment horizontal="left" vertical="center"/>
      <protection/>
    </xf>
    <xf numFmtId="39" fontId="5" fillId="0" borderId="5" xfId="32" applyNumberFormat="1" applyFont="1" applyFill="1" applyBorder="1" applyAlignment="1" applyProtection="1" quotePrefix="1">
      <alignment horizontal="left" vertical="center"/>
      <protection/>
    </xf>
    <xf numFmtId="39" fontId="5" fillId="0" borderId="5" xfId="32" applyNumberFormat="1" applyFont="1" applyFill="1" applyBorder="1" applyAlignment="1" applyProtection="1">
      <alignment vertical="center"/>
      <protection/>
    </xf>
    <xf numFmtId="39" fontId="5" fillId="0" borderId="6" xfId="32" applyNumberFormat="1" applyFont="1" applyFill="1" applyBorder="1" applyAlignment="1" applyProtection="1">
      <alignment vertical="center"/>
      <protection/>
    </xf>
    <xf numFmtId="39" fontId="7" fillId="0" borderId="5" xfId="32" applyNumberFormat="1" applyFont="1" applyFill="1" applyBorder="1" applyAlignment="1" applyProtection="1">
      <alignment horizontal="centerContinuous" vertical="center"/>
      <protection/>
    </xf>
    <xf numFmtId="39" fontId="8" fillId="0" borderId="6" xfId="32" applyFont="1" applyBorder="1" applyAlignment="1">
      <alignment horizontal="centerContinuous" vertical="center"/>
      <protection/>
    </xf>
    <xf numFmtId="39" fontId="7" fillId="0" borderId="4" xfId="32" applyNumberFormat="1" applyFont="1" applyFill="1" applyBorder="1" applyAlignment="1" applyProtection="1" quotePrefix="1">
      <alignment horizontal="centerContinuous" vertical="center"/>
      <protection/>
    </xf>
    <xf numFmtId="39" fontId="5" fillId="0" borderId="6" xfId="32" applyNumberFormat="1" applyFont="1" applyFill="1" applyBorder="1" applyAlignment="1" applyProtection="1" quotePrefix="1">
      <alignment horizontal="left" vertical="center"/>
      <protection/>
    </xf>
    <xf numFmtId="39" fontId="7" fillId="0" borderId="4" xfId="32" applyNumberFormat="1" applyFont="1" applyFill="1" applyBorder="1" applyAlignment="1" applyProtection="1">
      <alignment horizontal="left" vertical="center"/>
      <protection/>
    </xf>
    <xf numFmtId="39" fontId="8" fillId="0" borderId="7" xfId="32" applyFont="1" applyBorder="1" applyAlignment="1">
      <alignment vertical="center"/>
      <protection/>
    </xf>
    <xf numFmtId="39" fontId="7" fillId="0" borderId="7" xfId="32" applyNumberFormat="1" applyFont="1" applyFill="1" applyBorder="1" applyAlignment="1" applyProtection="1">
      <alignment vertical="center"/>
      <protection/>
    </xf>
    <xf numFmtId="39" fontId="7" fillId="0" borderId="8" xfId="32" applyNumberFormat="1" applyFont="1" applyFill="1" applyBorder="1" applyAlignment="1" applyProtection="1">
      <alignment vertical="center"/>
      <protection/>
    </xf>
    <xf numFmtId="39" fontId="7" fillId="0" borderId="7" xfId="32" applyNumberFormat="1" applyFont="1" applyFill="1" applyBorder="1" applyAlignment="1" applyProtection="1">
      <alignment horizontal="centerContinuous" vertical="center"/>
      <protection/>
    </xf>
    <xf numFmtId="39" fontId="8" fillId="0" borderId="8" xfId="32" applyFont="1" applyBorder="1" applyAlignment="1">
      <alignment horizontal="centerContinuous" vertical="center"/>
      <protection/>
    </xf>
    <xf numFmtId="39" fontId="5" fillId="0" borderId="0" xfId="32" applyNumberFormat="1" applyFont="1" applyFill="1" applyBorder="1" applyAlignment="1" applyProtection="1" quotePrefix="1">
      <alignment horizontal="left" vertical="center"/>
      <protection/>
    </xf>
    <xf numFmtId="39" fontId="7" fillId="0" borderId="9" xfId="32" applyNumberFormat="1" applyFont="1" applyFill="1" applyBorder="1" applyAlignment="1" applyProtection="1" quotePrefix="1">
      <alignment horizontal="left" vertical="center"/>
      <protection/>
    </xf>
    <xf numFmtId="39" fontId="7" fillId="0" borderId="10" xfId="32" applyNumberFormat="1" applyFont="1" applyFill="1" applyBorder="1" applyAlignment="1" applyProtection="1" quotePrefix="1">
      <alignment horizontal="left" vertical="center"/>
      <protection/>
    </xf>
    <xf numFmtId="39" fontId="7" fillId="0" borderId="9" xfId="32" applyNumberFormat="1" applyFont="1" applyFill="1" applyBorder="1" applyAlignment="1" applyProtection="1">
      <alignment horizontal="centerContinuous" vertical="center"/>
      <protection/>
    </xf>
    <xf numFmtId="39" fontId="8" fillId="0" borderId="10" xfId="32" applyFont="1" applyBorder="1" applyAlignment="1">
      <alignment horizontal="centerContinuous" vertical="center"/>
      <protection/>
    </xf>
    <xf numFmtId="39" fontId="7" fillId="0" borderId="10" xfId="32" applyNumberFormat="1" applyFont="1" applyFill="1" applyBorder="1" applyAlignment="1" applyProtection="1">
      <alignment vertical="center"/>
      <protection/>
    </xf>
    <xf numFmtId="39" fontId="7" fillId="0" borderId="0" xfId="32" applyNumberFormat="1" applyFont="1" applyFill="1" applyBorder="1" applyAlignment="1" applyProtection="1">
      <alignment horizontal="centerContinuous" vertical="center"/>
      <protection/>
    </xf>
    <xf numFmtId="39" fontId="8" fillId="0" borderId="0" xfId="32" applyFont="1" applyBorder="1" applyAlignment="1">
      <alignment vertical="center"/>
      <protection/>
    </xf>
    <xf numFmtId="39" fontId="5" fillId="0" borderId="4" xfId="32" applyNumberFormat="1" applyFont="1" applyFill="1" applyBorder="1" applyAlignment="1" applyProtection="1" quotePrefix="1">
      <alignment horizontal="center" vertical="center"/>
      <protection/>
    </xf>
    <xf numFmtId="39" fontId="6" fillId="0" borderId="0" xfId="32" applyFont="1" applyBorder="1" applyAlignment="1" applyProtection="1" quotePrefix="1">
      <alignment horizontal="left" vertical="center"/>
      <protection/>
    </xf>
    <xf numFmtId="39" fontId="8" fillId="0" borderId="3" xfId="32" applyFont="1" applyBorder="1" applyAlignment="1">
      <alignment vertical="center"/>
      <protection/>
    </xf>
    <xf numFmtId="39" fontId="5" fillId="0" borderId="4" xfId="32" applyNumberFormat="1" applyFont="1" applyFill="1" applyBorder="1" applyAlignment="1" applyProtection="1">
      <alignment horizontal="center" vertical="center"/>
      <protection/>
    </xf>
    <xf numFmtId="39" fontId="6" fillId="0" borderId="3" xfId="32" applyFont="1" applyBorder="1" applyAlignment="1" quotePrefix="1">
      <alignment horizontal="left" vertical="center"/>
      <protection/>
    </xf>
    <xf numFmtId="174" fontId="8" fillId="0" borderId="0" xfId="32" applyNumberFormat="1" applyFont="1" applyBorder="1" applyAlignment="1">
      <alignment vertical="center"/>
      <protection/>
    </xf>
    <xf numFmtId="10" fontId="8" fillId="0" borderId="0" xfId="32" applyNumberFormat="1" applyFont="1" applyBorder="1" applyAlignment="1" applyProtection="1">
      <alignment vertical="center"/>
      <protection/>
    </xf>
    <xf numFmtId="39" fontId="5" fillId="0" borderId="11" xfId="32" applyNumberFormat="1" applyFont="1" applyFill="1" applyBorder="1" applyAlignment="1" applyProtection="1" quotePrefix="1">
      <alignment horizontal="center" vertical="center"/>
      <protection/>
    </xf>
    <xf numFmtId="39" fontId="6" fillId="0" borderId="12" xfId="32" applyFont="1" applyBorder="1" applyAlignment="1" applyProtection="1" quotePrefix="1">
      <alignment horizontal="left" vertical="center"/>
      <protection/>
    </xf>
    <xf numFmtId="39" fontId="8" fillId="0" borderId="12" xfId="32" applyFont="1" applyBorder="1" applyAlignment="1">
      <alignment vertical="center"/>
      <protection/>
    </xf>
    <xf numFmtId="10" fontId="8" fillId="0" borderId="12" xfId="32" applyNumberFormat="1" applyFont="1" applyBorder="1" applyAlignment="1" applyProtection="1">
      <alignment vertical="center"/>
      <protection/>
    </xf>
    <xf numFmtId="39" fontId="8" fillId="0" borderId="13" xfId="32" applyFont="1" applyBorder="1" applyAlignment="1">
      <alignment vertical="center"/>
      <protection/>
    </xf>
    <xf numFmtId="39" fontId="8" fillId="0" borderId="0" xfId="32" applyFont="1" applyBorder="1" applyAlignment="1" applyProtection="1">
      <alignment horizontal="left" vertical="center"/>
      <protection/>
    </xf>
    <xf numFmtId="39" fontId="8" fillId="0" borderId="8" xfId="32" applyFont="1" applyBorder="1" applyAlignment="1">
      <alignment vertical="center"/>
      <protection/>
    </xf>
    <xf numFmtId="39" fontId="8" fillId="0" borderId="14" xfId="32" applyFont="1" applyBorder="1" applyAlignment="1">
      <alignment vertical="center"/>
      <protection/>
    </xf>
    <xf numFmtId="39" fontId="8" fillId="0" borderId="0" xfId="32" applyFont="1" applyAlignment="1">
      <alignment vertical="center"/>
      <protection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18" fillId="0" borderId="4" xfId="32" applyNumberFormat="1" applyFont="1" applyBorder="1" applyAlignment="1">
      <alignment horizontal="centerContinuous" vertical="center"/>
      <protection/>
    </xf>
    <xf numFmtId="0" fontId="19" fillId="0" borderId="0" xfId="0" applyFont="1" applyAlignment="1">
      <alignment horizontal="center"/>
    </xf>
    <xf numFmtId="169" fontId="7" fillId="0" borderId="4" xfId="26" applyFont="1" applyFill="1" applyBorder="1" applyAlignment="1" applyProtection="1">
      <alignment vertical="center"/>
      <protection/>
    </xf>
    <xf numFmtId="169" fontId="7" fillId="0" borderId="2" xfId="26" applyFont="1" applyFill="1" applyBorder="1" applyAlignment="1" applyProtection="1">
      <alignment vertical="center"/>
      <protection/>
    </xf>
    <xf numFmtId="169" fontId="7" fillId="0" borderId="0" xfId="26" applyFont="1" applyFill="1" applyBorder="1" applyAlignment="1" applyProtection="1">
      <alignment vertical="center"/>
      <protection/>
    </xf>
    <xf numFmtId="169" fontId="7" fillId="0" borderId="5" xfId="26" applyFont="1" applyFill="1" applyBorder="1" applyAlignment="1" applyProtection="1">
      <alignment vertical="center"/>
      <protection/>
    </xf>
    <xf numFmtId="169" fontId="7" fillId="0" borderId="23" xfId="26" applyFont="1" applyFill="1" applyBorder="1" applyAlignment="1" applyProtection="1">
      <alignment vertical="center"/>
      <protection/>
    </xf>
    <xf numFmtId="169" fontId="5" fillId="0" borderId="6" xfId="26" applyFont="1" applyFill="1" applyBorder="1" applyAlignment="1" applyProtection="1">
      <alignment vertical="center"/>
      <protection/>
    </xf>
    <xf numFmtId="169" fontId="7" fillId="0" borderId="7" xfId="26" applyFont="1" applyFill="1" applyBorder="1" applyAlignment="1" applyProtection="1">
      <alignment vertical="center"/>
      <protection/>
    </xf>
    <xf numFmtId="169" fontId="7" fillId="0" borderId="24" xfId="26" applyFont="1" applyFill="1" applyBorder="1" applyAlignment="1" applyProtection="1">
      <alignment vertical="center"/>
      <protection/>
    </xf>
    <xf numFmtId="169" fontId="7" fillId="0" borderId="8" xfId="26" applyFont="1" applyFill="1" applyBorder="1" applyAlignment="1" applyProtection="1">
      <alignment vertical="center"/>
      <protection/>
    </xf>
    <xf numFmtId="169" fontId="5" fillId="0" borderId="0" xfId="26" applyFont="1" applyFill="1" applyBorder="1" applyAlignment="1" applyProtection="1">
      <alignment vertical="center"/>
      <protection/>
    </xf>
    <xf numFmtId="169" fontId="7" fillId="0" borderId="9" xfId="26" applyFont="1" applyFill="1" applyBorder="1" applyAlignment="1" applyProtection="1">
      <alignment vertical="center"/>
      <protection/>
    </xf>
    <xf numFmtId="169" fontId="7" fillId="0" borderId="25" xfId="26" applyFont="1" applyFill="1" applyBorder="1" applyAlignment="1" applyProtection="1">
      <alignment vertical="center"/>
      <protection/>
    </xf>
    <xf numFmtId="169" fontId="7" fillId="0" borderId="10" xfId="26" applyFont="1" applyFill="1" applyBorder="1" applyAlignment="1" applyProtection="1">
      <alignment vertical="center"/>
      <protection/>
    </xf>
    <xf numFmtId="169" fontId="7" fillId="0" borderId="12" xfId="26" applyFont="1" applyFill="1" applyBorder="1" applyAlignment="1" applyProtection="1">
      <alignment vertical="center"/>
      <protection/>
    </xf>
    <xf numFmtId="10" fontId="7" fillId="0" borderId="0" xfId="39" applyFont="1" applyFill="1" applyBorder="1" applyAlignment="1" applyProtection="1">
      <alignment vertical="center"/>
      <protection/>
    </xf>
    <xf numFmtId="39" fontId="0" fillId="0" borderId="0" xfId="32" applyFont="1" applyAlignment="1">
      <alignment horizontal="center"/>
      <protection/>
    </xf>
    <xf numFmtId="39" fontId="0" fillId="0" borderId="0" xfId="32" applyFont="1" applyAlignment="1">
      <alignment horizontal="center" vertical="center"/>
      <protection/>
    </xf>
    <xf numFmtId="49" fontId="0" fillId="0" borderId="0" xfId="0" applyNumberFormat="1" applyAlignment="1">
      <alignment/>
    </xf>
    <xf numFmtId="49" fontId="0" fillId="0" borderId="0" xfId="32" applyNumberFormat="1" applyFont="1" applyAlignment="1">
      <alignment horizontal="left" vertical="center"/>
      <protection/>
    </xf>
    <xf numFmtId="39" fontId="7" fillId="0" borderId="11" xfId="32" applyNumberFormat="1" applyFont="1" applyFill="1" applyBorder="1" applyAlignment="1" applyProtection="1" quotePrefix="1">
      <alignment horizontal="left" vertical="center"/>
      <protection/>
    </xf>
    <xf numFmtId="10" fontId="9" fillId="0" borderId="0" xfId="39" applyAlignment="1">
      <alignment/>
    </xf>
    <xf numFmtId="39" fontId="12" fillId="0" borderId="0" xfId="33" applyFont="1" applyAlignment="1">
      <alignment vertical="center"/>
      <protection/>
    </xf>
    <xf numFmtId="169" fontId="0" fillId="0" borderId="26" xfId="26" applyBorder="1">
      <alignment/>
    </xf>
    <xf numFmtId="39" fontId="12" fillId="0" borderId="0" xfId="34" applyFont="1" applyAlignment="1">
      <alignment vertical="center"/>
      <protection/>
    </xf>
    <xf numFmtId="39" fontId="12" fillId="0" borderId="0" xfId="34" applyFont="1">
      <alignment/>
      <protection/>
    </xf>
    <xf numFmtId="39" fontId="8" fillId="0" borderId="0" xfId="34" applyFont="1">
      <alignment/>
      <protection/>
    </xf>
    <xf numFmtId="39" fontId="16" fillId="0" borderId="0" xfId="34" applyFont="1" applyAlignment="1">
      <alignment vertical="center"/>
      <protection/>
    </xf>
    <xf numFmtId="39" fontId="24" fillId="0" borderId="0" xfId="34" applyFont="1" applyAlignment="1">
      <alignment vertical="center"/>
      <protection/>
    </xf>
    <xf numFmtId="39" fontId="4" fillId="0" borderId="0" xfId="34" applyFont="1" applyAlignment="1">
      <alignment vertical="center"/>
      <protection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192" fontId="16" fillId="0" borderId="0" xfId="0" applyNumberFormat="1" applyFont="1" applyAlignment="1">
      <alignment/>
    </xf>
    <xf numFmtId="0" fontId="16" fillId="0" borderId="26" xfId="0" applyFont="1" applyBorder="1" applyAlignment="1">
      <alignment/>
    </xf>
    <xf numFmtId="0" fontId="16" fillId="0" borderId="26" xfId="0" applyFont="1" applyBorder="1" applyAlignment="1">
      <alignment horizontal="left"/>
    </xf>
    <xf numFmtId="169" fontId="16" fillId="0" borderId="26" xfId="0" applyNumberFormat="1" applyFont="1" applyBorder="1" applyAlignment="1">
      <alignment/>
    </xf>
    <xf numFmtId="169" fontId="16" fillId="0" borderId="26" xfId="26" applyFont="1" applyBorder="1">
      <alignment/>
    </xf>
    <xf numFmtId="196" fontId="16" fillId="0" borderId="26" xfId="26" applyNumberFormat="1" applyFont="1" applyBorder="1">
      <alignment/>
    </xf>
    <xf numFmtId="10" fontId="16" fillId="0" borderId="26" xfId="39" applyFont="1" applyBorder="1" applyAlignment="1">
      <alignment/>
    </xf>
    <xf numFmtId="0" fontId="26" fillId="3" borderId="0" xfId="0" applyFont="1" applyFill="1" applyAlignment="1">
      <alignment/>
    </xf>
    <xf numFmtId="195" fontId="16" fillId="0" borderId="0" xfId="0" applyNumberFormat="1" applyFont="1" applyAlignment="1">
      <alignment/>
    </xf>
    <xf numFmtId="169" fontId="16" fillId="0" borderId="0" xfId="26" applyFo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39" fontId="30" fillId="0" borderId="0" xfId="0" applyNumberFormat="1" applyFont="1" applyFill="1" applyAlignment="1" applyProtection="1" quotePrefix="1">
      <alignment horizontal="left" vertical="center"/>
      <protection/>
    </xf>
    <xf numFmtId="0" fontId="16" fillId="0" borderId="0" xfId="0" applyFont="1" applyAlignment="1">
      <alignment horizontal="right" vertical="center"/>
    </xf>
    <xf numFmtId="190" fontId="16" fillId="0" borderId="0" xfId="0" applyNumberFormat="1" applyFont="1" applyAlignment="1">
      <alignment horizontal="right" vertical="center"/>
    </xf>
    <xf numFmtId="0" fontId="2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6" fillId="0" borderId="26" xfId="0" applyFont="1" applyBorder="1" applyAlignment="1">
      <alignment horizontal="center" vertical="center"/>
    </xf>
    <xf numFmtId="182" fontId="16" fillId="0" borderId="26" xfId="0" applyNumberFormat="1" applyFont="1" applyBorder="1" applyAlignment="1" quotePrefix="1">
      <alignment horizontal="center" vertical="center"/>
    </xf>
    <xf numFmtId="191" fontId="16" fillId="0" borderId="26" xfId="0" applyNumberFormat="1" applyFont="1" applyBorder="1" applyAlignment="1">
      <alignment vertical="center"/>
    </xf>
    <xf numFmtId="10" fontId="16" fillId="0" borderId="26" xfId="39" applyFont="1" applyBorder="1" applyAlignment="1">
      <alignment vertical="center"/>
    </xf>
    <xf numFmtId="184" fontId="24" fillId="0" borderId="26" xfId="0" applyNumberFormat="1" applyFont="1" applyBorder="1" applyAlignment="1">
      <alignment horizontal="center" vertical="center"/>
    </xf>
    <xf numFmtId="192" fontId="31" fillId="0" borderId="26" xfId="0" applyNumberFormat="1" applyFont="1" applyFill="1" applyBorder="1" applyAlignment="1" applyProtection="1">
      <alignment horizontal="left" vertical="center"/>
      <protection/>
    </xf>
    <xf numFmtId="187" fontId="31" fillId="0" borderId="26" xfId="0" applyNumberFormat="1" applyFont="1" applyFill="1" applyBorder="1" applyAlignment="1" applyProtection="1">
      <alignment vertical="center"/>
      <protection/>
    </xf>
    <xf numFmtId="191" fontId="24" fillId="0" borderId="26" xfId="0" applyNumberFormat="1" applyFont="1" applyBorder="1" applyAlignment="1">
      <alignment horizontal="right" vertical="center"/>
    </xf>
    <xf numFmtId="187" fontId="24" fillId="0" borderId="26" xfId="0" applyNumberFormat="1" applyFont="1" applyBorder="1" applyAlignment="1">
      <alignment vertical="center"/>
    </xf>
    <xf numFmtId="169" fontId="24" fillId="0" borderId="26" xfId="26" applyFont="1" applyBorder="1">
      <alignment/>
    </xf>
    <xf numFmtId="169" fontId="1" fillId="0" borderId="0" xfId="26" applyFont="1" applyAlignment="1">
      <alignment/>
    </xf>
    <xf numFmtId="0" fontId="0" fillId="0" borderId="0" xfId="0" applyAlignment="1">
      <alignment vertical="center"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33" fillId="0" borderId="0" xfId="0" applyFont="1" applyAlignment="1">
      <alignment horizontal="right"/>
    </xf>
    <xf numFmtId="192" fontId="16" fillId="0" borderId="0" xfId="0" applyNumberFormat="1" applyFont="1" applyAlignment="1">
      <alignment horizontal="center" vertical="center"/>
    </xf>
    <xf numFmtId="197" fontId="24" fillId="0" borderId="26" xfId="0" applyNumberFormat="1" applyFont="1" applyBorder="1" applyAlignment="1">
      <alignment vertical="center"/>
    </xf>
    <xf numFmtId="0" fontId="36" fillId="4" borderId="0" xfId="0" applyFont="1" applyFill="1" applyAlignment="1">
      <alignment/>
    </xf>
    <xf numFmtId="39" fontId="0" fillId="0" borderId="0" xfId="36">
      <alignment/>
      <protection/>
    </xf>
    <xf numFmtId="39" fontId="0" fillId="0" borderId="0" xfId="36" applyAlignment="1">
      <alignment vertical="center"/>
      <protection/>
    </xf>
    <xf numFmtId="39" fontId="29" fillId="0" borderId="0" xfId="36" applyFont="1" applyAlignment="1">
      <alignment vertical="center"/>
      <protection/>
    </xf>
    <xf numFmtId="39" fontId="12" fillId="0" borderId="0" xfId="36" applyFont="1" applyAlignment="1">
      <alignment vertical="center"/>
      <protection/>
    </xf>
    <xf numFmtId="39" fontId="0" fillId="0" borderId="0" xfId="36" applyFont="1" applyAlignment="1">
      <alignment vertical="center"/>
      <protection/>
    </xf>
    <xf numFmtId="39" fontId="21" fillId="0" borderId="4" xfId="36" applyFont="1" applyBorder="1" applyAlignment="1">
      <alignment vertical="center"/>
      <protection/>
    </xf>
    <xf numFmtId="39" fontId="21" fillId="0" borderId="0" xfId="36" applyFont="1" applyAlignment="1">
      <alignment vertical="center"/>
      <protection/>
    </xf>
    <xf numFmtId="39" fontId="32" fillId="0" borderId="4" xfId="36" applyFont="1" applyBorder="1" applyAlignment="1">
      <alignment vertical="center"/>
      <protection/>
    </xf>
    <xf numFmtId="39" fontId="1" fillId="0" borderId="0" xfId="36" applyFont="1">
      <alignment/>
      <protection/>
    </xf>
    <xf numFmtId="39" fontId="32" fillId="0" borderId="0" xfId="36" applyFont="1" applyAlignment="1">
      <alignment vertical="center"/>
      <protection/>
    </xf>
    <xf numFmtId="194" fontId="37" fillId="0" borderId="27" xfId="36" applyNumberFormat="1" applyFont="1" applyBorder="1" applyAlignment="1">
      <alignment vertical="center"/>
      <protection/>
    </xf>
    <xf numFmtId="39" fontId="28" fillId="0" borderId="4" xfId="36" applyFont="1" applyBorder="1" applyAlignment="1">
      <alignment vertical="center"/>
      <protection/>
    </xf>
    <xf numFmtId="39" fontId="28" fillId="0" borderId="0" xfId="36" applyFont="1" applyAlignment="1">
      <alignment vertical="center"/>
      <protection/>
    </xf>
    <xf numFmtId="39" fontId="21" fillId="0" borderId="5" xfId="36" applyFont="1" applyBorder="1" applyAlignment="1">
      <alignment vertical="center"/>
      <protection/>
    </xf>
    <xf numFmtId="39" fontId="21" fillId="0" borderId="6" xfId="36" applyFont="1" applyBorder="1" applyAlignment="1">
      <alignment vertical="center"/>
      <protection/>
    </xf>
    <xf numFmtId="39" fontId="32" fillId="0" borderId="4" xfId="36" applyFont="1" applyBorder="1" applyAlignment="1">
      <alignment vertical="center"/>
      <protection/>
    </xf>
    <xf numFmtId="39" fontId="32" fillId="0" borderId="0" xfId="36" applyFont="1" applyBorder="1" applyAlignment="1">
      <alignment vertical="center"/>
      <protection/>
    </xf>
    <xf numFmtId="39" fontId="21" fillId="0" borderId="7" xfId="36" applyFont="1" applyBorder="1" applyAlignment="1">
      <alignment vertical="center"/>
      <protection/>
    </xf>
    <xf numFmtId="39" fontId="21" fillId="0" borderId="8" xfId="36" applyFont="1" applyBorder="1" applyAlignment="1">
      <alignment vertical="center"/>
      <protection/>
    </xf>
    <xf numFmtId="39" fontId="1" fillId="0" borderId="0" xfId="36" applyFont="1">
      <alignment/>
      <protection/>
    </xf>
    <xf numFmtId="39" fontId="32" fillId="0" borderId="5" xfId="36" applyFont="1" applyBorder="1" applyAlignment="1">
      <alignment vertical="center"/>
      <protection/>
    </xf>
    <xf numFmtId="39" fontId="32" fillId="0" borderId="6" xfId="36" applyFont="1" applyBorder="1" applyAlignment="1">
      <alignment vertical="center"/>
      <protection/>
    </xf>
    <xf numFmtId="39" fontId="32" fillId="0" borderId="7" xfId="36" applyFont="1" applyBorder="1" applyAlignment="1">
      <alignment vertical="center"/>
      <protection/>
    </xf>
    <xf numFmtId="39" fontId="32" fillId="0" borderId="8" xfId="36" applyFont="1" applyBorder="1" applyAlignment="1">
      <alignment vertical="center"/>
      <protection/>
    </xf>
    <xf numFmtId="194" fontId="21" fillId="0" borderId="0" xfId="36" applyNumberFormat="1" applyFont="1" applyAlignment="1">
      <alignment vertical="center"/>
      <protection/>
    </xf>
    <xf numFmtId="193" fontId="0" fillId="0" borderId="0" xfId="36" applyNumberFormat="1" applyAlignment="1">
      <alignment vertical="center"/>
      <protection/>
    </xf>
    <xf numFmtId="39" fontId="8" fillId="0" borderId="0" xfId="36" applyFont="1" applyAlignment="1">
      <alignment horizontal="left" vertical="center"/>
      <protection/>
    </xf>
    <xf numFmtId="0" fontId="8" fillId="0" borderId="0" xfId="36" applyNumberFormat="1" applyFont="1" applyAlignment="1">
      <alignment horizontal="center"/>
      <protection/>
    </xf>
    <xf numFmtId="39" fontId="8" fillId="0" borderId="0" xfId="36" applyFont="1" applyAlignment="1">
      <alignment horizontal="left" vertical="center"/>
      <protection/>
    </xf>
    <xf numFmtId="0" fontId="36" fillId="4" borderId="0" xfId="36" applyNumberFormat="1" applyFont="1" applyFill="1" applyAlignment="1">
      <alignment vertical="center"/>
      <protection/>
    </xf>
    <xf numFmtId="39" fontId="28" fillId="0" borderId="4" xfId="36" applyFont="1" applyFill="1" applyBorder="1" applyAlignment="1">
      <alignment vertical="center"/>
      <protection/>
    </xf>
    <xf numFmtId="39" fontId="7" fillId="0" borderId="7" xfId="32" applyNumberFormat="1" applyFont="1" applyFill="1" applyBorder="1" applyAlignment="1" applyProtection="1" quotePrefix="1">
      <alignment horizontal="left" vertical="center"/>
      <protection/>
    </xf>
    <xf numFmtId="39" fontId="5" fillId="0" borderId="7" xfId="32" applyNumberFormat="1" applyFont="1" applyFill="1" applyBorder="1" applyAlignment="1" applyProtection="1">
      <alignment vertical="center"/>
      <protection/>
    </xf>
    <xf numFmtId="39" fontId="5" fillId="0" borderId="8" xfId="32" applyNumberFormat="1" applyFont="1" applyFill="1" applyBorder="1" applyAlignment="1" applyProtection="1">
      <alignment vertical="center"/>
      <protection/>
    </xf>
    <xf numFmtId="39" fontId="7" fillId="0" borderId="7" xfId="32" applyNumberFormat="1" applyFont="1" applyFill="1" applyBorder="1" applyAlignment="1" applyProtection="1" quotePrefix="1">
      <alignment horizontal="centerContinuous" vertical="center"/>
      <protection/>
    </xf>
    <xf numFmtId="169" fontId="17" fillId="0" borderId="8" xfId="26" applyFont="1" applyFill="1" applyBorder="1" applyAlignment="1" applyProtection="1">
      <alignment vertical="center"/>
      <protection/>
    </xf>
    <xf numFmtId="198" fontId="24" fillId="0" borderId="26" xfId="0" applyNumberFormat="1" applyFont="1" applyBorder="1" applyAlignment="1">
      <alignment vertical="center"/>
    </xf>
    <xf numFmtId="39" fontId="0" fillId="0" borderId="0" xfId="35" applyFont="1" applyAlignment="1">
      <alignment vertical="center"/>
      <protection/>
    </xf>
    <xf numFmtId="39" fontId="9" fillId="0" borderId="0" xfId="35">
      <alignment/>
      <protection/>
    </xf>
    <xf numFmtId="39" fontId="12" fillId="0" borderId="0" xfId="35" applyFont="1" applyAlignment="1" applyProtection="1" quotePrefix="1">
      <alignment horizontal="left" vertical="center"/>
      <protection/>
    </xf>
    <xf numFmtId="39" fontId="12" fillId="0" borderId="0" xfId="35" applyFont="1" applyAlignment="1">
      <alignment vertical="center"/>
      <protection/>
    </xf>
    <xf numFmtId="39" fontId="8" fillId="0" borderId="0" xfId="35" applyFont="1">
      <alignment/>
      <protection/>
    </xf>
    <xf numFmtId="39" fontId="40" fillId="0" borderId="0" xfId="35" applyFont="1">
      <alignment/>
      <protection/>
    </xf>
    <xf numFmtId="39" fontId="29" fillId="0" borderId="0" xfId="35" applyFont="1" applyAlignment="1">
      <alignment vertical="center"/>
      <protection/>
    </xf>
    <xf numFmtId="39" fontId="9" fillId="0" borderId="0" xfId="35" applyAlignment="1">
      <alignment vertical="center"/>
      <protection/>
    </xf>
    <xf numFmtId="39" fontId="7" fillId="0" borderId="6" xfId="35" applyNumberFormat="1" applyFont="1" applyFill="1" applyBorder="1" applyAlignment="1" applyProtection="1">
      <alignment vertical="center"/>
      <protection/>
    </xf>
    <xf numFmtId="39" fontId="7" fillId="0" borderId="0" xfId="35" applyNumberFormat="1" applyFont="1" applyFill="1" applyBorder="1" applyAlignment="1" applyProtection="1">
      <alignment vertical="center"/>
      <protection/>
    </xf>
    <xf numFmtId="39" fontId="5" fillId="0" borderId="0" xfId="35" applyNumberFormat="1" applyFont="1" applyFill="1" applyBorder="1" applyAlignment="1" applyProtection="1">
      <alignment vertical="center"/>
      <protection/>
    </xf>
    <xf numFmtId="39" fontId="7" fillId="0" borderId="28" xfId="35" applyNumberFormat="1" applyFont="1" applyFill="1" applyBorder="1" applyAlignment="1" applyProtection="1">
      <alignment vertical="center"/>
      <protection/>
    </xf>
    <xf numFmtId="49" fontId="7" fillId="0" borderId="0" xfId="35" applyNumberFormat="1" applyFont="1" applyFill="1" applyBorder="1" applyAlignment="1" applyProtection="1">
      <alignment vertical="center"/>
      <protection/>
    </xf>
    <xf numFmtId="49" fontId="5" fillId="0" borderId="0" xfId="35" applyNumberFormat="1" applyFont="1" applyFill="1" applyBorder="1" applyAlignment="1" applyProtection="1">
      <alignment vertical="center"/>
      <protection/>
    </xf>
    <xf numFmtId="39" fontId="5" fillId="0" borderId="29" xfId="35" applyNumberFormat="1" applyFont="1" applyFill="1" applyBorder="1" applyAlignment="1" applyProtection="1">
      <alignment vertical="center"/>
      <protection/>
    </xf>
    <xf numFmtId="49" fontId="7" fillId="0" borderId="29" xfId="35" applyNumberFormat="1" applyFont="1" applyFill="1" applyBorder="1" applyAlignment="1" applyProtection="1">
      <alignment vertical="center"/>
      <protection/>
    </xf>
    <xf numFmtId="39" fontId="7" fillId="0" borderId="29" xfId="35" applyNumberFormat="1" applyFont="1" applyFill="1" applyBorder="1" applyAlignment="1" applyProtection="1">
      <alignment vertical="center"/>
      <protection/>
    </xf>
    <xf numFmtId="39" fontId="5" fillId="0" borderId="1" xfId="35" applyNumberFormat="1" applyFont="1" applyFill="1" applyBorder="1" applyAlignment="1" applyProtection="1">
      <alignment vertical="center"/>
      <protection/>
    </xf>
    <xf numFmtId="49" fontId="7" fillId="0" borderId="1" xfId="35" applyNumberFormat="1" applyFont="1" applyFill="1" applyBorder="1" applyAlignment="1" applyProtection="1">
      <alignment vertical="center"/>
      <protection/>
    </xf>
    <xf numFmtId="39" fontId="7" fillId="0" borderId="1" xfId="35" applyNumberFormat="1" applyFont="1" applyFill="1" applyBorder="1" applyAlignment="1" applyProtection="1">
      <alignment vertical="center"/>
      <protection/>
    </xf>
    <xf numFmtId="4" fontId="7" fillId="0" borderId="0" xfId="35" applyNumberFormat="1" applyFont="1" applyFill="1" applyBorder="1" applyAlignment="1" applyProtection="1">
      <alignment vertical="center"/>
      <protection/>
    </xf>
    <xf numFmtId="49" fontId="5" fillId="0" borderId="1" xfId="35" applyNumberFormat="1" applyFont="1" applyFill="1" applyBorder="1" applyAlignment="1" applyProtection="1">
      <alignment vertical="center"/>
      <protection/>
    </xf>
    <xf numFmtId="39" fontId="7" fillId="0" borderId="30" xfId="35" applyNumberFormat="1" applyFont="1" applyFill="1" applyBorder="1" applyAlignment="1" applyProtection="1">
      <alignment vertical="center"/>
      <protection/>
    </xf>
    <xf numFmtId="49" fontId="7" fillId="0" borderId="30" xfId="35" applyNumberFormat="1" applyFont="1" applyFill="1" applyBorder="1" applyAlignment="1" applyProtection="1">
      <alignment vertical="center"/>
      <protection/>
    </xf>
    <xf numFmtId="39" fontId="8" fillId="0" borderId="0" xfId="35" applyFont="1" applyBorder="1" applyAlignment="1">
      <alignment vertical="center"/>
      <protection/>
    </xf>
    <xf numFmtId="49" fontId="8" fillId="0" borderId="0" xfId="35" applyNumberFormat="1" applyFont="1" applyAlignment="1">
      <alignment vertical="center"/>
      <protection/>
    </xf>
    <xf numFmtId="39" fontId="8" fillId="1" borderId="6" xfId="35" applyFont="1" applyFill="1" applyBorder="1" applyAlignment="1">
      <alignment vertical="center"/>
      <protection/>
    </xf>
    <xf numFmtId="49" fontId="8" fillId="1" borderId="6" xfId="35" applyNumberFormat="1" applyFont="1" applyFill="1" applyBorder="1" applyAlignment="1">
      <alignment vertical="center"/>
      <protection/>
    </xf>
    <xf numFmtId="39" fontId="7" fillId="1" borderId="0" xfId="35" applyNumberFormat="1" applyFont="1" applyFill="1" applyBorder="1" applyAlignment="1" applyProtection="1">
      <alignment vertical="center"/>
      <protection/>
    </xf>
    <xf numFmtId="39" fontId="7" fillId="1" borderId="0" xfId="35" applyNumberFormat="1" applyFont="1" applyFill="1" applyBorder="1" applyAlignment="1" applyProtection="1">
      <alignment horizontal="centerContinuous" vertical="center"/>
      <protection/>
    </xf>
    <xf numFmtId="39" fontId="5" fillId="1" borderId="31" xfId="35" applyNumberFormat="1" applyFont="1" applyFill="1" applyBorder="1" applyAlignment="1" applyProtection="1">
      <alignment horizontal="centerContinuous" vertical="center"/>
      <protection/>
    </xf>
    <xf numFmtId="39" fontId="5" fillId="1" borderId="32" xfId="35" applyNumberFormat="1" applyFont="1" applyFill="1" applyBorder="1" applyAlignment="1" applyProtection="1">
      <alignment horizontal="center" vertical="center"/>
      <protection/>
    </xf>
    <xf numFmtId="39" fontId="8" fillId="1" borderId="0" xfId="35" applyFont="1" applyFill="1" applyBorder="1" applyAlignment="1" applyProtection="1">
      <alignment horizontal="centerContinuous" vertical="center"/>
      <protection/>
    </xf>
    <xf numFmtId="49" fontId="5" fillId="1" borderId="31" xfId="35" applyNumberFormat="1" applyFont="1" applyFill="1" applyBorder="1" applyAlignment="1" applyProtection="1">
      <alignment horizontal="centerContinuous" vertical="center"/>
      <protection/>
    </xf>
    <xf numFmtId="49" fontId="5" fillId="1" borderId="32" xfId="35" applyNumberFormat="1" applyFont="1" applyFill="1" applyBorder="1" applyAlignment="1" applyProtection="1">
      <alignment horizontal="center" vertical="center"/>
      <protection/>
    </xf>
    <xf numFmtId="39" fontId="7" fillId="1" borderId="8" xfId="35" applyNumberFormat="1" applyFont="1" applyFill="1" applyBorder="1" applyAlignment="1" applyProtection="1">
      <alignment vertical="center"/>
      <protection/>
    </xf>
    <xf numFmtId="39" fontId="8" fillId="1" borderId="8" xfId="35" applyFont="1" applyFill="1" applyBorder="1" applyAlignment="1">
      <alignment vertical="center"/>
      <protection/>
    </xf>
    <xf numFmtId="39" fontId="7" fillId="1" borderId="8" xfId="35" applyNumberFormat="1" applyFont="1" applyFill="1" applyBorder="1" applyAlignment="1" applyProtection="1">
      <alignment horizontal="center" vertical="center"/>
      <protection/>
    </xf>
    <xf numFmtId="39" fontId="7" fillId="0" borderId="33" xfId="35" applyNumberFormat="1" applyFont="1" applyFill="1" applyBorder="1" applyAlignment="1" applyProtection="1">
      <alignment vertical="center"/>
      <protection/>
    </xf>
    <xf numFmtId="0" fontId="22" fillId="0" borderId="0" xfId="0" applyFont="1" applyAlignment="1">
      <alignment horizontal="center" vertical="center"/>
    </xf>
    <xf numFmtId="0" fontId="24" fillId="0" borderId="0" xfId="37" applyFont="1">
      <alignment/>
      <protection/>
    </xf>
    <xf numFmtId="0" fontId="24" fillId="0" borderId="0" xfId="37" applyFont="1" applyBorder="1">
      <alignment/>
      <protection/>
    </xf>
    <xf numFmtId="0" fontId="20" fillId="0" borderId="0" xfId="37" applyFont="1">
      <alignment/>
      <protection/>
    </xf>
    <xf numFmtId="0" fontId="24" fillId="0" borderId="0" xfId="37" applyFont="1" applyBorder="1" applyAlignment="1">
      <alignment horizontal="centerContinuous"/>
      <protection/>
    </xf>
    <xf numFmtId="0" fontId="24" fillId="0" borderId="0" xfId="37" applyFont="1" applyBorder="1" applyAlignment="1">
      <alignment horizontal="center"/>
      <protection/>
    </xf>
    <xf numFmtId="0" fontId="24" fillId="0" borderId="26" xfId="37" applyFont="1" applyBorder="1">
      <alignment/>
      <protection/>
    </xf>
    <xf numFmtId="4" fontId="24" fillId="0" borderId="26" xfId="37" applyNumberFormat="1" applyFont="1" applyBorder="1">
      <alignment/>
      <protection/>
    </xf>
    <xf numFmtId="4" fontId="24" fillId="0" borderId="0" xfId="37" applyNumberFormat="1" applyFont="1" applyBorder="1">
      <alignment/>
      <protection/>
    </xf>
    <xf numFmtId="164" fontId="24" fillId="0" borderId="0" xfId="28" applyFont="1" applyBorder="1" applyAlignment="1">
      <alignment/>
    </xf>
    <xf numFmtId="10" fontId="24" fillId="0" borderId="26" xfId="37" applyNumberFormat="1" applyFont="1" applyBorder="1">
      <alignment/>
      <protection/>
    </xf>
    <xf numFmtId="2" fontId="24" fillId="0" borderId="26" xfId="37" applyNumberFormat="1" applyFont="1" applyBorder="1">
      <alignment/>
      <protection/>
    </xf>
    <xf numFmtId="168" fontId="41" fillId="0" borderId="0" xfId="37" applyNumberFormat="1" applyFont="1" applyFill="1">
      <alignment/>
      <protection/>
    </xf>
    <xf numFmtId="195" fontId="24" fillId="0" borderId="26" xfId="28" applyNumberFormat="1" applyFont="1" applyBorder="1" applyAlignment="1">
      <alignment horizontal="center"/>
    </xf>
    <xf numFmtId="195" fontId="24" fillId="0" borderId="26" xfId="37" applyNumberFormat="1" applyFont="1" applyBorder="1" applyAlignment="1" quotePrefix="1">
      <alignment horizontal="center"/>
      <protection/>
    </xf>
    <xf numFmtId="181" fontId="24" fillId="0" borderId="26" xfId="37" applyNumberFormat="1" applyFont="1" applyBorder="1">
      <alignment/>
      <protection/>
    </xf>
    <xf numFmtId="0" fontId="22" fillId="0" borderId="0" xfId="37" applyFont="1" applyFill="1" applyAlignment="1">
      <alignment horizontal="center"/>
      <protection/>
    </xf>
    <xf numFmtId="181" fontId="16" fillId="0" borderId="26" xfId="0" applyNumberFormat="1" applyFont="1" applyBorder="1" applyAlignment="1">
      <alignment vertical="center"/>
    </xf>
    <xf numFmtId="181" fontId="16" fillId="0" borderId="26" xfId="39" applyNumberFormat="1" applyFont="1" applyBorder="1" applyAlignment="1">
      <alignment vertical="center"/>
    </xf>
    <xf numFmtId="0" fontId="16" fillId="0" borderId="26" xfId="0" applyFont="1" applyBorder="1" applyAlignment="1" quotePrefix="1">
      <alignment horizontal="center" vertical="center"/>
    </xf>
    <xf numFmtId="4" fontId="0" fillId="0" borderId="26" xfId="0" applyNumberFormat="1" applyBorder="1" applyAlignment="1">
      <alignment/>
    </xf>
    <xf numFmtId="0" fontId="22" fillId="0" borderId="0" xfId="37" applyFont="1" applyFill="1" applyAlignment="1">
      <alignment horizontal="center" wrapText="1"/>
      <protection/>
    </xf>
    <xf numFmtId="4" fontId="24" fillId="0" borderId="34" xfId="37" applyNumberFormat="1" applyFont="1" applyBorder="1">
      <alignment/>
      <protection/>
    </xf>
    <xf numFmtId="199" fontId="24" fillId="0" borderId="26" xfId="0" applyNumberFormat="1" applyFont="1" applyBorder="1" applyAlignment="1">
      <alignment vertical="center"/>
    </xf>
    <xf numFmtId="4" fontId="24" fillId="0" borderId="26" xfId="37" applyNumberFormat="1" applyFont="1" applyFill="1" applyBorder="1">
      <alignment/>
      <protection/>
    </xf>
    <xf numFmtId="0" fontId="20" fillId="5" borderId="23" xfId="37" applyFont="1" applyFill="1" applyBorder="1" applyAlignment="1">
      <alignment horizontal="center"/>
      <protection/>
    </xf>
    <xf numFmtId="0" fontId="20" fillId="5" borderId="24" xfId="37" applyFont="1" applyFill="1" applyBorder="1" applyAlignment="1">
      <alignment horizontal="center"/>
      <protection/>
    </xf>
    <xf numFmtId="39" fontId="24" fillId="0" borderId="26" xfId="37" applyNumberFormat="1" applyFont="1" applyBorder="1">
      <alignment/>
      <protection/>
    </xf>
    <xf numFmtId="169" fontId="24" fillId="0" borderId="26" xfId="37" applyNumberFormat="1" applyFont="1" applyBorder="1">
      <alignment/>
      <protection/>
    </xf>
    <xf numFmtId="169" fontId="16" fillId="0" borderId="26" xfId="26" applyFont="1" applyFill="1" applyBorder="1">
      <alignment/>
    </xf>
    <xf numFmtId="2" fontId="24" fillId="6" borderId="26" xfId="37" applyNumberFormat="1" applyFont="1" applyFill="1" applyBorder="1">
      <alignment/>
      <protection/>
    </xf>
    <xf numFmtId="4" fontId="20" fillId="0" borderId="26" xfId="37" applyNumberFormat="1" applyFont="1" applyBorder="1">
      <alignment/>
      <protection/>
    </xf>
    <xf numFmtId="39" fontId="0" fillId="0" borderId="0" xfId="36" applyFont="1">
      <alignment/>
      <protection/>
    </xf>
    <xf numFmtId="4" fontId="24" fillId="0" borderId="0" xfId="37" applyNumberFormat="1" applyFont="1">
      <alignment/>
      <protection/>
    </xf>
    <xf numFmtId="4" fontId="24" fillId="0" borderId="0" xfId="37" applyNumberFormat="1" applyFont="1" applyBorder="1" applyAlignment="1">
      <alignment horizontal="centerContinuous"/>
      <protection/>
    </xf>
    <xf numFmtId="39" fontId="7" fillId="0" borderId="8" xfId="32" applyNumberFormat="1" applyFont="1" applyFill="1" applyBorder="1" applyAlignment="1" applyProtection="1" quotePrefix="1">
      <alignment horizontal="left" vertical="center"/>
      <protection/>
    </xf>
    <xf numFmtId="39" fontId="21" fillId="0" borderId="0" xfId="36" applyFont="1" applyBorder="1" applyAlignment="1">
      <alignment vertical="center"/>
      <protection/>
    </xf>
    <xf numFmtId="39" fontId="32" fillId="0" borderId="7" xfId="36" applyFont="1" applyBorder="1" applyAlignment="1">
      <alignment vertical="center"/>
      <protection/>
    </xf>
    <xf numFmtId="39" fontId="28" fillId="0" borderId="8" xfId="36" applyFont="1" applyBorder="1" applyAlignment="1">
      <alignment vertical="center"/>
      <protection/>
    </xf>
    <xf numFmtId="2" fontId="24" fillId="0" borderId="0" xfId="37" applyNumberFormat="1" applyFont="1" applyBorder="1">
      <alignment/>
      <protection/>
    </xf>
    <xf numFmtId="2" fontId="0" fillId="0" borderId="0" xfId="0" applyNumberFormat="1" applyAlignment="1">
      <alignment/>
    </xf>
    <xf numFmtId="187" fontId="0" fillId="0" borderId="0" xfId="0" applyNumberFormat="1" applyAlignment="1">
      <alignment/>
    </xf>
    <xf numFmtId="181" fontId="0" fillId="0" borderId="0" xfId="0" applyNumberFormat="1" applyAlignment="1">
      <alignment/>
    </xf>
    <xf numFmtId="169" fontId="16" fillId="0" borderId="0" xfId="0" applyNumberFormat="1" applyFont="1" applyAlignment="1">
      <alignment/>
    </xf>
    <xf numFmtId="39" fontId="9" fillId="0" borderId="0" xfId="35" applyBorder="1">
      <alignment/>
      <protection/>
    </xf>
    <xf numFmtId="173" fontId="6" fillId="0" borderId="0" xfId="32" applyNumberFormat="1" applyFont="1" applyBorder="1" applyAlignment="1" applyProtection="1">
      <alignment horizontal="right" vertical="center"/>
      <protection/>
    </xf>
    <xf numFmtId="192" fontId="31" fillId="0" borderId="26" xfId="0" applyNumberFormat="1" applyFont="1" applyFill="1" applyBorder="1" applyAlignment="1" applyProtection="1">
      <alignment horizontal="center" vertical="center"/>
      <protection/>
    </xf>
    <xf numFmtId="2" fontId="24" fillId="0" borderId="26" xfId="37" applyNumberFormat="1" applyFont="1" applyFill="1" applyBorder="1">
      <alignment/>
      <protection/>
    </xf>
    <xf numFmtId="169" fontId="24" fillId="0" borderId="26" xfId="26" applyFont="1" applyFill="1" applyBorder="1">
      <alignment/>
    </xf>
    <xf numFmtId="169" fontId="16" fillId="6" borderId="26" xfId="0" applyNumberFormat="1" applyFont="1" applyFill="1" applyBorder="1" applyAlignment="1">
      <alignment/>
    </xf>
    <xf numFmtId="39" fontId="21" fillId="7" borderId="5" xfId="35" applyFont="1" applyFill="1" applyBorder="1" applyAlignment="1">
      <alignment vertical="center"/>
      <protection/>
    </xf>
    <xf numFmtId="39" fontId="21" fillId="7" borderId="6" xfId="35" applyFont="1" applyFill="1" applyBorder="1" applyAlignment="1">
      <alignment vertical="center"/>
      <protection/>
    </xf>
    <xf numFmtId="39" fontId="21" fillId="7" borderId="34" xfId="35" applyFont="1" applyFill="1" applyBorder="1" applyAlignment="1">
      <alignment vertical="center"/>
      <protection/>
    </xf>
    <xf numFmtId="39" fontId="44" fillId="7" borderId="4" xfId="35" applyNumberFormat="1" applyFont="1" applyFill="1" applyBorder="1" applyAlignment="1" applyProtection="1">
      <alignment vertical="center"/>
      <protection/>
    </xf>
    <xf numFmtId="39" fontId="44" fillId="7" borderId="0" xfId="35" applyNumberFormat="1" applyFont="1" applyFill="1" applyBorder="1" applyAlignment="1" applyProtection="1">
      <alignment vertical="center"/>
      <protection/>
    </xf>
    <xf numFmtId="39" fontId="45" fillId="7" borderId="0" xfId="35" applyNumberFormat="1" applyFont="1" applyFill="1" applyBorder="1" applyAlignment="1" applyProtection="1">
      <alignment horizontal="center" vertical="center"/>
      <protection/>
    </xf>
    <xf numFmtId="39" fontId="44" fillId="7" borderId="4" xfId="35" applyNumberFormat="1" applyFont="1" applyFill="1" applyBorder="1" applyAlignment="1" applyProtection="1">
      <alignment horizontal="centerContinuous" vertical="center"/>
      <protection/>
    </xf>
    <xf numFmtId="39" fontId="21" fillId="7" borderId="0" xfId="35" applyFont="1" applyFill="1" applyBorder="1" applyAlignment="1" applyProtection="1">
      <alignment horizontal="centerContinuous" vertical="center"/>
      <protection/>
    </xf>
    <xf numFmtId="39" fontId="44" fillId="7" borderId="7" xfId="35" applyNumberFormat="1" applyFont="1" applyFill="1" applyBorder="1" applyAlignment="1" applyProtection="1">
      <alignment vertical="center"/>
      <protection/>
    </xf>
    <xf numFmtId="39" fontId="21" fillId="7" borderId="8" xfId="35" applyFont="1" applyFill="1" applyBorder="1" applyAlignment="1">
      <alignment vertical="center"/>
      <protection/>
    </xf>
    <xf numFmtId="39" fontId="44" fillId="7" borderId="8" xfId="35" applyNumberFormat="1" applyFont="1" applyFill="1" applyBorder="1" applyAlignment="1" applyProtection="1">
      <alignment horizontal="center" vertical="center"/>
      <protection/>
    </xf>
    <xf numFmtId="39" fontId="44" fillId="7" borderId="14" xfId="35" applyNumberFormat="1" applyFont="1" applyFill="1" applyBorder="1" applyAlignment="1" applyProtection="1">
      <alignment horizontal="center" vertical="center"/>
      <protection/>
    </xf>
    <xf numFmtId="39" fontId="21" fillId="7" borderId="23" xfId="35" applyFont="1" applyFill="1" applyBorder="1" applyAlignment="1">
      <alignment vertical="center"/>
      <protection/>
    </xf>
    <xf numFmtId="39" fontId="45" fillId="7" borderId="2" xfId="35" applyNumberFormat="1" applyFont="1" applyFill="1" applyBorder="1" applyAlignment="1" applyProtection="1">
      <alignment horizontal="center" vertical="center"/>
      <protection/>
    </xf>
    <xf numFmtId="49" fontId="45" fillId="7" borderId="2" xfId="35" applyNumberFormat="1" applyFont="1" applyFill="1" applyBorder="1" applyAlignment="1" applyProtection="1">
      <alignment horizontal="center" vertical="center"/>
      <protection/>
    </xf>
    <xf numFmtId="39" fontId="44" fillId="7" borderId="24" xfId="35" applyNumberFormat="1" applyFont="1" applyFill="1" applyBorder="1" applyAlignment="1" applyProtection="1">
      <alignment horizontal="center" vertical="center"/>
      <protection/>
    </xf>
    <xf numFmtId="39" fontId="7" fillId="0" borderId="23" xfId="35" applyNumberFormat="1" applyFont="1" applyFill="1" applyBorder="1" applyAlignment="1" applyProtection="1">
      <alignment vertical="center"/>
      <protection/>
    </xf>
    <xf numFmtId="39" fontId="7" fillId="0" borderId="2" xfId="35" applyNumberFormat="1" applyFont="1" applyFill="1" applyBorder="1" applyAlignment="1" applyProtection="1">
      <alignment vertical="center"/>
      <protection/>
    </xf>
    <xf numFmtId="39" fontId="7" fillId="0" borderId="24" xfId="35" applyNumberFormat="1" applyFont="1" applyFill="1" applyBorder="1" applyAlignment="1" applyProtection="1">
      <alignment vertical="center"/>
      <protection/>
    </xf>
    <xf numFmtId="49" fontId="45" fillId="7" borderId="0" xfId="35" applyNumberFormat="1" applyFont="1" applyFill="1" applyBorder="1" applyAlignment="1" applyProtection="1">
      <alignment horizontal="center" vertical="center"/>
      <protection/>
    </xf>
    <xf numFmtId="39" fontId="45" fillId="7" borderId="4" xfId="35" applyNumberFormat="1" applyFont="1" applyFill="1" applyBorder="1" applyAlignment="1" applyProtection="1">
      <alignment horizontal="centerContinuous" vertical="center"/>
      <protection/>
    </xf>
    <xf numFmtId="39" fontId="45" fillId="7" borderId="3" xfId="35" applyNumberFormat="1" applyFont="1" applyFill="1" applyBorder="1" applyAlignment="1" applyProtection="1">
      <alignment horizontal="centerContinuous" vertical="center"/>
      <protection/>
    </xf>
    <xf numFmtId="39" fontId="32" fillId="7" borderId="4" xfId="35" applyFont="1" applyFill="1" applyBorder="1" applyAlignment="1" applyProtection="1">
      <alignment horizontal="centerContinuous" vertical="center"/>
      <protection/>
    </xf>
    <xf numFmtId="39" fontId="45" fillId="7" borderId="3" xfId="35" applyNumberFormat="1" applyFont="1" applyFill="1" applyBorder="1" applyAlignment="1" applyProtection="1" quotePrefix="1">
      <alignment horizontal="centerContinuous" vertical="center"/>
      <protection/>
    </xf>
    <xf numFmtId="39" fontId="21" fillId="7" borderId="7" xfId="35" applyFont="1" applyFill="1" applyBorder="1" applyAlignment="1">
      <alignment vertical="center"/>
      <protection/>
    </xf>
    <xf numFmtId="39" fontId="7" fillId="0" borderId="5" xfId="35" applyNumberFormat="1" applyFont="1" applyFill="1" applyBorder="1" applyAlignment="1" applyProtection="1">
      <alignment vertical="center"/>
      <protection/>
    </xf>
    <xf numFmtId="39" fontId="7" fillId="0" borderId="34" xfId="35" applyNumberFormat="1" applyFont="1" applyFill="1" applyBorder="1" applyAlignment="1" applyProtection="1">
      <alignment vertical="center"/>
      <protection/>
    </xf>
    <xf numFmtId="39" fontId="5" fillId="0" borderId="4" xfId="35" applyNumberFormat="1" applyFont="1" applyFill="1" applyBorder="1" applyAlignment="1" applyProtection="1">
      <alignment vertical="center"/>
      <protection/>
    </xf>
    <xf numFmtId="39" fontId="5" fillId="0" borderId="3" xfId="35" applyNumberFormat="1" applyFont="1" applyFill="1" applyBorder="1" applyAlignment="1" applyProtection="1">
      <alignment vertical="center"/>
      <protection/>
    </xf>
    <xf numFmtId="49" fontId="7" fillId="0" borderId="4" xfId="35" applyNumberFormat="1" applyFont="1" applyFill="1" applyBorder="1" applyAlignment="1" applyProtection="1">
      <alignment vertical="center"/>
      <protection/>
    </xf>
    <xf numFmtId="39" fontId="7" fillId="0" borderId="3" xfId="35" applyNumberFormat="1" applyFont="1" applyFill="1" applyBorder="1" applyAlignment="1" applyProtection="1">
      <alignment vertical="center"/>
      <protection/>
    </xf>
    <xf numFmtId="49" fontId="5" fillId="0" borderId="4" xfId="35" applyNumberFormat="1" applyFont="1" applyFill="1" applyBorder="1" applyAlignment="1" applyProtection="1">
      <alignment vertical="center"/>
      <protection/>
    </xf>
    <xf numFmtId="4" fontId="7" fillId="0" borderId="4" xfId="35" applyNumberFormat="1" applyFont="1" applyFill="1" applyBorder="1" applyAlignment="1" applyProtection="1">
      <alignment vertical="center"/>
      <protection/>
    </xf>
    <xf numFmtId="49" fontId="7" fillId="0" borderId="7" xfId="35" applyNumberFormat="1" applyFont="1" applyFill="1" applyBorder="1" applyAlignment="1" applyProtection="1">
      <alignment vertical="center"/>
      <protection/>
    </xf>
    <xf numFmtId="39" fontId="7" fillId="0" borderId="14" xfId="35" applyNumberFormat="1" applyFont="1" applyFill="1" applyBorder="1" applyAlignment="1" applyProtection="1">
      <alignment vertical="center"/>
      <protection/>
    </xf>
    <xf numFmtId="39" fontId="9" fillId="0" borderId="2" xfId="35" applyBorder="1">
      <alignment/>
      <protection/>
    </xf>
    <xf numFmtId="49" fontId="7" fillId="0" borderId="3" xfId="35" applyNumberFormat="1" applyFont="1" applyFill="1" applyBorder="1" applyAlignment="1" applyProtection="1">
      <alignment vertical="center"/>
      <protection/>
    </xf>
    <xf numFmtId="49" fontId="5" fillId="0" borderId="3" xfId="35" applyNumberFormat="1" applyFont="1" applyFill="1" applyBorder="1" applyAlignment="1" applyProtection="1">
      <alignment vertical="center"/>
      <protection/>
    </xf>
    <xf numFmtId="39" fontId="7" fillId="0" borderId="7" xfId="35" applyNumberFormat="1" applyFont="1" applyFill="1" applyBorder="1" applyAlignment="1" applyProtection="1">
      <alignment vertical="center"/>
      <protection/>
    </xf>
    <xf numFmtId="49" fontId="7" fillId="0" borderId="14" xfId="35" applyNumberFormat="1" applyFont="1" applyFill="1" applyBorder="1" applyAlignment="1" applyProtection="1">
      <alignment vertical="center"/>
      <protection/>
    </xf>
    <xf numFmtId="39" fontId="5" fillId="0" borderId="5" xfId="35" applyNumberFormat="1" applyFont="1" applyFill="1" applyBorder="1" applyAlignment="1" applyProtection="1">
      <alignment vertical="center"/>
      <protection/>
    </xf>
    <xf numFmtId="49" fontId="7" fillId="0" borderId="34" xfId="35" applyNumberFormat="1" applyFont="1" applyFill="1" applyBorder="1" applyAlignment="1" applyProtection="1">
      <alignment vertical="center"/>
      <protection/>
    </xf>
    <xf numFmtId="49" fontId="7" fillId="0" borderId="5" xfId="35" applyNumberFormat="1" applyFont="1" applyFill="1" applyBorder="1" applyAlignment="1" applyProtection="1">
      <alignment vertical="center"/>
      <protection/>
    </xf>
    <xf numFmtId="39" fontId="5" fillId="0" borderId="7" xfId="35" applyNumberFormat="1" applyFont="1" applyFill="1" applyBorder="1" applyAlignment="1" applyProtection="1">
      <alignment vertical="center"/>
      <protection/>
    </xf>
    <xf numFmtId="39" fontId="7" fillId="0" borderId="8" xfId="35" applyNumberFormat="1" applyFont="1" applyFill="1" applyBorder="1" applyAlignment="1" applyProtection="1">
      <alignment vertical="center"/>
      <protection/>
    </xf>
    <xf numFmtId="49" fontId="5" fillId="0" borderId="34" xfId="35" applyNumberFormat="1" applyFont="1" applyFill="1" applyBorder="1" applyAlignment="1" applyProtection="1">
      <alignment vertical="center"/>
      <protection/>
    </xf>
    <xf numFmtId="49" fontId="5" fillId="0" borderId="5" xfId="35" applyNumberFormat="1" applyFont="1" applyFill="1" applyBorder="1" applyAlignment="1" applyProtection="1">
      <alignment vertical="center"/>
      <protection/>
    </xf>
    <xf numFmtId="39" fontId="21" fillId="7" borderId="5" xfId="36" applyFont="1" applyFill="1" applyBorder="1" applyAlignment="1">
      <alignment vertical="center"/>
      <protection/>
    </xf>
    <xf numFmtId="39" fontId="21" fillId="7" borderId="6" xfId="36" applyFont="1" applyFill="1" applyBorder="1" applyAlignment="1">
      <alignment vertical="center"/>
      <protection/>
    </xf>
    <xf numFmtId="39" fontId="32" fillId="7" borderId="4" xfId="36" applyFont="1" applyFill="1" applyBorder="1" applyAlignment="1">
      <alignment horizontal="centerContinuous" vertical="center"/>
      <protection/>
    </xf>
    <xf numFmtId="39" fontId="21" fillId="7" borderId="0" xfId="36" applyFont="1" applyFill="1" applyBorder="1" applyAlignment="1">
      <alignment horizontal="centerContinuous" vertical="center"/>
      <protection/>
    </xf>
    <xf numFmtId="39" fontId="21" fillId="7" borderId="7" xfId="36" applyFont="1" applyFill="1" applyBorder="1" applyAlignment="1">
      <alignment vertical="center"/>
      <protection/>
    </xf>
    <xf numFmtId="39" fontId="21" fillId="7" borderId="8" xfId="36" applyFont="1" applyFill="1" applyBorder="1" applyAlignment="1">
      <alignment vertical="center"/>
      <protection/>
    </xf>
    <xf numFmtId="39" fontId="21" fillId="7" borderId="23" xfId="36" applyFont="1" applyFill="1" applyBorder="1" applyAlignment="1">
      <alignment vertical="center"/>
      <protection/>
    </xf>
    <xf numFmtId="39" fontId="32" fillId="7" borderId="2" xfId="36" applyFont="1" applyFill="1" applyBorder="1" applyAlignment="1">
      <alignment horizontal="center" vertical="center"/>
      <protection/>
    </xf>
    <xf numFmtId="39" fontId="21" fillId="7" borderId="24" xfId="36" applyFont="1" applyFill="1" applyBorder="1" applyAlignment="1">
      <alignment vertical="center"/>
      <protection/>
    </xf>
    <xf numFmtId="39" fontId="21" fillId="0" borderId="2" xfId="36" applyFont="1" applyBorder="1" applyAlignment="1">
      <alignment vertical="center"/>
      <protection/>
    </xf>
    <xf numFmtId="194" fontId="37" fillId="0" borderId="2" xfId="36" applyNumberFormat="1" applyFont="1" applyFill="1" applyBorder="1" applyAlignment="1">
      <alignment vertical="center"/>
      <protection/>
    </xf>
    <xf numFmtId="194" fontId="39" fillId="0" borderId="2" xfId="36" applyNumberFormat="1" applyFont="1" applyBorder="1" applyAlignment="1">
      <alignment vertical="center"/>
      <protection/>
    </xf>
    <xf numFmtId="194" fontId="38" fillId="0" borderId="2" xfId="36" applyNumberFormat="1" applyFont="1" applyBorder="1" applyAlignment="1">
      <alignment vertical="center"/>
      <protection/>
    </xf>
    <xf numFmtId="194" fontId="37" fillId="0" borderId="2" xfId="36" applyNumberFormat="1" applyFont="1" applyFill="1" applyBorder="1" applyAlignment="1">
      <alignment vertical="center"/>
      <protection/>
    </xf>
    <xf numFmtId="194" fontId="37" fillId="0" borderId="2" xfId="36" applyNumberFormat="1" applyFont="1" applyBorder="1" applyAlignment="1">
      <alignment vertical="center"/>
      <protection/>
    </xf>
    <xf numFmtId="194" fontId="37" fillId="0" borderId="2" xfId="36" applyNumberFormat="1" applyFont="1" applyBorder="1" applyAlignment="1">
      <alignment vertical="center"/>
      <protection/>
    </xf>
    <xf numFmtId="39" fontId="0" fillId="0" borderId="2" xfId="36" applyBorder="1">
      <alignment/>
      <protection/>
    </xf>
    <xf numFmtId="39" fontId="0" fillId="0" borderId="24" xfId="36" applyBorder="1">
      <alignment/>
      <protection/>
    </xf>
    <xf numFmtId="194" fontId="21" fillId="0" borderId="2" xfId="36" applyNumberFormat="1" applyFont="1" applyBorder="1" applyAlignment="1">
      <alignment vertical="center"/>
      <protection/>
    </xf>
    <xf numFmtId="194" fontId="21" fillId="0" borderId="24" xfId="36" applyNumberFormat="1" applyFont="1" applyBorder="1" applyAlignment="1">
      <alignment vertical="center"/>
      <protection/>
    </xf>
    <xf numFmtId="194" fontId="21" fillId="0" borderId="23" xfId="36" applyNumberFormat="1" applyFont="1" applyBorder="1" applyAlignment="1">
      <alignment vertical="center"/>
      <protection/>
    </xf>
    <xf numFmtId="194" fontId="32" fillId="0" borderId="2" xfId="36" applyNumberFormat="1" applyFont="1" applyBorder="1" applyAlignment="1">
      <alignment vertical="center"/>
      <protection/>
    </xf>
    <xf numFmtId="194" fontId="32" fillId="0" borderId="23" xfId="36" applyNumberFormat="1" applyFont="1" applyBorder="1" applyAlignment="1">
      <alignment vertical="center"/>
      <protection/>
    </xf>
    <xf numFmtId="194" fontId="32" fillId="0" borderId="24" xfId="36" applyNumberFormat="1" applyFont="1" applyBorder="1" applyAlignment="1">
      <alignment vertical="center"/>
      <protection/>
    </xf>
    <xf numFmtId="39" fontId="7" fillId="0" borderId="12" xfId="32" applyNumberFormat="1" applyFont="1" applyFill="1" applyBorder="1" applyAlignment="1" applyProtection="1">
      <alignment vertical="center"/>
      <protection/>
    </xf>
    <xf numFmtId="39" fontId="7" fillId="0" borderId="11" xfId="32" applyNumberFormat="1" applyFont="1" applyFill="1" applyBorder="1" applyAlignment="1" applyProtection="1">
      <alignment vertical="center"/>
      <protection/>
    </xf>
    <xf numFmtId="10" fontId="7" fillId="0" borderId="0" xfId="40" applyNumberFormat="1" applyFont="1" applyFill="1" applyBorder="1" applyAlignment="1" applyProtection="1">
      <alignment vertical="center"/>
      <protection/>
    </xf>
    <xf numFmtId="169" fontId="7" fillId="0" borderId="6" xfId="26" applyFont="1" applyFill="1" applyBorder="1" applyAlignment="1" applyProtection="1">
      <alignment vertical="center"/>
      <protection/>
    </xf>
    <xf numFmtId="169" fontId="5" fillId="0" borderId="2" xfId="26" applyFont="1" applyFill="1" applyBorder="1" applyAlignment="1" applyProtection="1">
      <alignment vertical="center"/>
      <protection/>
    </xf>
    <xf numFmtId="169" fontId="5" fillId="0" borderId="23" xfId="26" applyFont="1" applyFill="1" applyBorder="1" applyAlignment="1" applyProtection="1">
      <alignment vertical="center"/>
      <protection/>
    </xf>
    <xf numFmtId="169" fontId="17" fillId="0" borderId="24" xfId="26" applyFont="1" applyFill="1" applyBorder="1" applyAlignment="1" applyProtection="1">
      <alignment vertical="center"/>
      <protection/>
    </xf>
    <xf numFmtId="39" fontId="7" fillId="0" borderId="25" xfId="32" applyNumberFormat="1" applyFont="1" applyFill="1" applyBorder="1" applyAlignment="1" applyProtection="1">
      <alignment vertical="center"/>
      <protection/>
    </xf>
    <xf numFmtId="39" fontId="8" fillId="0" borderId="2" xfId="32" applyFont="1" applyBorder="1" applyAlignment="1">
      <alignment vertical="center"/>
      <protection/>
    </xf>
    <xf numFmtId="39" fontId="8" fillId="0" borderId="2" xfId="32" applyFont="1" applyBorder="1" applyAlignment="1" applyProtection="1">
      <alignment vertical="center"/>
      <protection/>
    </xf>
    <xf numFmtId="39" fontId="8" fillId="0" borderId="35" xfId="32" applyFont="1" applyBorder="1" applyAlignment="1" applyProtection="1">
      <alignment vertical="center"/>
      <protection/>
    </xf>
    <xf numFmtId="10" fontId="8" fillId="0" borderId="2" xfId="39" applyFont="1" applyBorder="1" applyAlignment="1" applyProtection="1">
      <alignment vertical="center"/>
      <protection/>
    </xf>
    <xf numFmtId="39" fontId="8" fillId="0" borderId="24" xfId="32" applyFont="1" applyBorder="1" applyAlignment="1">
      <alignment vertical="center"/>
      <protection/>
    </xf>
    <xf numFmtId="10" fontId="7" fillId="0" borderId="4" xfId="40" applyNumberFormat="1" applyFont="1" applyFill="1" applyBorder="1" applyAlignment="1" applyProtection="1">
      <alignment vertical="center"/>
      <protection/>
    </xf>
    <xf numFmtId="169" fontId="17" fillId="0" borderId="4" xfId="26" applyFont="1" applyFill="1" applyBorder="1" applyAlignment="1" applyProtection="1">
      <alignment vertical="center"/>
      <protection/>
    </xf>
    <xf numFmtId="10" fontId="7" fillId="0" borderId="4" xfId="39" applyFont="1" applyFill="1" applyBorder="1" applyAlignment="1" applyProtection="1">
      <alignment vertical="center"/>
      <protection/>
    </xf>
    <xf numFmtId="39" fontId="7" fillId="0" borderId="9" xfId="32" applyNumberFormat="1" applyFont="1" applyFill="1" applyBorder="1" applyAlignment="1" applyProtection="1">
      <alignment vertical="center"/>
      <protection/>
    </xf>
    <xf numFmtId="39" fontId="7" fillId="0" borderId="5" xfId="32" applyNumberFormat="1" applyFont="1" applyFill="1" applyBorder="1" applyAlignment="1" applyProtection="1">
      <alignment vertical="center"/>
      <protection/>
    </xf>
    <xf numFmtId="39" fontId="7" fillId="0" borderId="24" xfId="32" applyNumberFormat="1" applyFont="1" applyFill="1" applyBorder="1" applyAlignment="1" applyProtection="1">
      <alignment vertical="center"/>
      <protection/>
    </xf>
    <xf numFmtId="39" fontId="17" fillId="0" borderId="24" xfId="32" applyNumberFormat="1" applyFont="1" applyFill="1" applyBorder="1" applyAlignment="1" applyProtection="1">
      <alignment vertical="center"/>
      <protection/>
    </xf>
    <xf numFmtId="39" fontId="7" fillId="0" borderId="6" xfId="32" applyNumberFormat="1" applyFont="1" applyFill="1" applyBorder="1" applyAlignment="1" applyProtection="1">
      <alignment vertical="center"/>
      <protection/>
    </xf>
    <xf numFmtId="169" fontId="26" fillId="0" borderId="23" xfId="26" applyFont="1" applyFill="1" applyBorder="1" applyAlignment="1" applyProtection="1">
      <alignment vertical="center"/>
      <protection/>
    </xf>
    <xf numFmtId="169" fontId="18" fillId="0" borderId="2" xfId="26" applyFont="1" applyFill="1" applyBorder="1" applyAlignment="1" applyProtection="1">
      <alignment vertical="center"/>
      <protection/>
    </xf>
    <xf numFmtId="39" fontId="5" fillId="0" borderId="2" xfId="32" applyNumberFormat="1" applyFont="1" applyFill="1" applyBorder="1" applyAlignment="1" applyProtection="1">
      <alignment vertical="center"/>
      <protection/>
    </xf>
    <xf numFmtId="10" fontId="8" fillId="0" borderId="2" xfId="32" applyNumberFormat="1" applyFont="1" applyBorder="1" applyAlignment="1" applyProtection="1">
      <alignment vertical="center"/>
      <protection/>
    </xf>
    <xf numFmtId="169" fontId="0" fillId="0" borderId="0" xfId="26" applyFont="1">
      <alignment/>
    </xf>
    <xf numFmtId="195" fontId="16" fillId="7" borderId="26" xfId="0" applyNumberFormat="1" applyFont="1" applyFill="1" applyBorder="1" applyAlignment="1">
      <alignment horizontal="center"/>
    </xf>
    <xf numFmtId="17" fontId="16" fillId="7" borderId="26" xfId="0" applyNumberFormat="1" applyFont="1" applyFill="1" applyBorder="1" applyAlignment="1">
      <alignment horizontal="center"/>
    </xf>
    <xf numFmtId="0" fontId="16" fillId="0" borderId="26" xfId="0" applyFont="1" applyFill="1" applyBorder="1" applyAlignment="1">
      <alignment/>
    </xf>
    <xf numFmtId="169" fontId="16" fillId="0" borderId="26" xfId="0" applyNumberFormat="1" applyFont="1" applyFill="1" applyBorder="1" applyAlignment="1">
      <alignment/>
    </xf>
    <xf numFmtId="0" fontId="16" fillId="0" borderId="26" xfId="0" applyFont="1" applyFill="1" applyBorder="1" applyAlignment="1">
      <alignment horizontal="left"/>
    </xf>
    <xf numFmtId="0" fontId="16" fillId="0" borderId="36" xfId="0" applyFont="1" applyFill="1" applyBorder="1" applyAlignment="1">
      <alignment/>
    </xf>
    <xf numFmtId="0" fontId="16" fillId="0" borderId="37" xfId="0" applyFont="1" applyFill="1" applyBorder="1" applyAlignment="1">
      <alignment/>
    </xf>
    <xf numFmtId="0" fontId="16" fillId="0" borderId="26" xfId="0" applyFont="1" applyFill="1" applyBorder="1" applyAlignment="1">
      <alignment horizontal="center"/>
    </xf>
    <xf numFmtId="0" fontId="1" fillId="7" borderId="26" xfId="0" applyFont="1" applyFill="1" applyBorder="1" applyAlignment="1">
      <alignment horizontal="center" vertical="center"/>
    </xf>
    <xf numFmtId="0" fontId="47" fillId="7" borderId="26" xfId="0" applyFont="1" applyFill="1" applyBorder="1" applyAlignment="1">
      <alignment horizontal="center" vertical="center"/>
    </xf>
    <xf numFmtId="0" fontId="36" fillId="0" borderId="0" xfId="0" applyFont="1" applyFill="1" applyAlignment="1">
      <alignment/>
    </xf>
    <xf numFmtId="0" fontId="42" fillId="0" borderId="0" xfId="37" applyFont="1" applyFill="1" applyAlignment="1">
      <alignment wrapText="1"/>
      <protection/>
    </xf>
    <xf numFmtId="0" fontId="47" fillId="0" borderId="0" xfId="37" applyFont="1">
      <alignment/>
      <protection/>
    </xf>
    <xf numFmtId="0" fontId="20" fillId="7" borderId="23" xfId="37" applyFont="1" applyFill="1" applyBorder="1" applyAlignment="1">
      <alignment horizontal="center"/>
      <protection/>
    </xf>
    <xf numFmtId="0" fontId="20" fillId="7" borderId="24" xfId="37" applyFont="1" applyFill="1" applyBorder="1" applyAlignment="1">
      <alignment horizontal="center"/>
      <protection/>
    </xf>
    <xf numFmtId="0" fontId="20" fillId="8" borderId="23" xfId="37" applyFont="1" applyFill="1" applyBorder="1" applyAlignment="1">
      <alignment horizontal="center"/>
      <protection/>
    </xf>
    <xf numFmtId="0" fontId="20" fillId="8" borderId="24" xfId="37" applyFont="1" applyFill="1" applyBorder="1" applyAlignment="1">
      <alignment horizontal="center"/>
      <protection/>
    </xf>
    <xf numFmtId="0" fontId="28" fillId="0" borderId="0" xfId="37" applyFont="1">
      <alignment/>
      <protection/>
    </xf>
    <xf numFmtId="39" fontId="2" fillId="0" borderId="0" xfId="36" applyFont="1" applyAlignment="1">
      <alignment horizontal="center" vertical="center"/>
      <protection/>
    </xf>
    <xf numFmtId="39" fontId="45" fillId="7" borderId="4" xfId="35" applyNumberFormat="1" applyFont="1" applyFill="1" applyBorder="1" applyAlignment="1" applyProtection="1">
      <alignment horizontal="center" vertical="center"/>
      <protection/>
    </xf>
    <xf numFmtId="39" fontId="45" fillId="7" borderId="0" xfId="35" applyNumberFormat="1" applyFont="1" applyFill="1" applyBorder="1" applyAlignment="1" applyProtection="1">
      <alignment horizontal="center" vertical="center"/>
      <protection/>
    </xf>
    <xf numFmtId="39" fontId="2" fillId="0" borderId="0" xfId="36" applyFont="1" applyAlignment="1">
      <alignment horizontal="center" vertical="center"/>
      <protection/>
    </xf>
    <xf numFmtId="39" fontId="0" fillId="0" borderId="0" xfId="36" applyBorder="1" applyAlignment="1">
      <alignment vertical="center"/>
      <protection/>
    </xf>
    <xf numFmtId="194" fontId="0" fillId="0" borderId="0" xfId="36" applyNumberFormat="1" applyBorder="1" applyAlignment="1">
      <alignment vertical="center"/>
      <protection/>
    </xf>
    <xf numFmtId="193" fontId="0" fillId="0" borderId="0" xfId="36" applyNumberFormat="1" applyBorder="1" applyAlignment="1">
      <alignment vertical="center"/>
      <protection/>
    </xf>
    <xf numFmtId="193" fontId="0" fillId="0" borderId="0" xfId="36" applyNumberFormat="1" applyFont="1" applyBorder="1" applyAlignment="1">
      <alignment vertical="center"/>
      <protection/>
    </xf>
    <xf numFmtId="39" fontId="32" fillId="0" borderId="0" xfId="36" applyFont="1" applyBorder="1" applyAlignment="1">
      <alignment vertical="center"/>
      <protection/>
    </xf>
    <xf numFmtId="194" fontId="37" fillId="0" borderId="0" xfId="36" applyNumberFormat="1" applyFont="1" applyBorder="1" applyAlignment="1">
      <alignment vertical="center"/>
      <protection/>
    </xf>
    <xf numFmtId="39" fontId="28" fillId="0" borderId="0" xfId="36" applyFont="1" applyBorder="1" applyAlignment="1">
      <alignment vertical="center"/>
      <protection/>
    </xf>
    <xf numFmtId="39" fontId="43" fillId="0" borderId="0" xfId="35" applyNumberFormat="1" applyFont="1" applyFill="1" applyAlignment="1" applyProtection="1">
      <alignment horizontal="center" vertical="center"/>
      <protection/>
    </xf>
    <xf numFmtId="39" fontId="42" fillId="0" borderId="0" xfId="32" applyFont="1" applyAlignment="1">
      <alignment horizontal="center" vertical="center"/>
      <protection/>
    </xf>
    <xf numFmtId="0" fontId="46" fillId="0" borderId="0" xfId="32" applyNumberFormat="1" applyFont="1" applyAlignment="1" applyProtection="1">
      <alignment horizontal="center" vertical="center"/>
      <protection locked="0"/>
    </xf>
    <xf numFmtId="39" fontId="47" fillId="7" borderId="23" xfId="32" applyNumberFormat="1" applyFont="1" applyFill="1" applyBorder="1" applyAlignment="1" applyProtection="1">
      <alignment horizontal="center" vertical="center"/>
      <protection/>
    </xf>
    <xf numFmtId="39" fontId="47" fillId="7" borderId="2" xfId="32" applyNumberFormat="1" applyFont="1" applyFill="1" applyBorder="1" applyAlignment="1" applyProtection="1">
      <alignment horizontal="center" vertical="center"/>
      <protection/>
    </xf>
    <xf numFmtId="39" fontId="32" fillId="7" borderId="2" xfId="32" applyNumberFormat="1" applyFont="1" applyFill="1" applyBorder="1" applyAlignment="1" applyProtection="1">
      <alignment horizontal="center" vertical="center"/>
      <protection/>
    </xf>
    <xf numFmtId="39" fontId="32" fillId="7" borderId="24" xfId="32" applyNumberFormat="1" applyFont="1" applyFill="1" applyBorder="1" applyAlignment="1" applyProtection="1">
      <alignment horizontal="center" vertical="center"/>
      <protection/>
    </xf>
    <xf numFmtId="39" fontId="32" fillId="7" borderId="6" xfId="32" applyNumberFormat="1" applyFont="1" applyFill="1" applyBorder="1" applyAlignment="1" applyProtection="1">
      <alignment horizontal="center" vertical="center"/>
      <protection/>
    </xf>
    <xf numFmtId="39" fontId="32" fillId="7" borderId="0" xfId="32" applyNumberFormat="1" applyFont="1" applyFill="1" applyBorder="1" applyAlignment="1" applyProtection="1">
      <alignment horizontal="center" vertical="center"/>
      <protection/>
    </xf>
    <xf numFmtId="39" fontId="32" fillId="7" borderId="8" xfId="32" applyNumberFormat="1" applyFont="1" applyFill="1" applyBorder="1" applyAlignment="1" applyProtection="1">
      <alignment horizontal="center" vertical="center"/>
      <protection/>
    </xf>
    <xf numFmtId="39" fontId="32" fillId="7" borderId="23" xfId="32" applyNumberFormat="1" applyFont="1" applyFill="1" applyBorder="1" applyAlignment="1" applyProtection="1">
      <alignment horizontal="center" vertical="center"/>
      <protection/>
    </xf>
    <xf numFmtId="39" fontId="32" fillId="7" borderId="5" xfId="32" applyNumberFormat="1" applyFont="1" applyFill="1" applyBorder="1" applyAlignment="1" applyProtection="1">
      <alignment horizontal="center" vertical="center"/>
      <protection/>
    </xf>
    <xf numFmtId="39" fontId="32" fillId="7" borderId="34" xfId="32" applyNumberFormat="1" applyFont="1" applyFill="1" applyBorder="1" applyAlignment="1" applyProtection="1">
      <alignment horizontal="center" vertical="center"/>
      <protection/>
    </xf>
    <xf numFmtId="39" fontId="32" fillId="7" borderId="4" xfId="32" applyNumberFormat="1" applyFont="1" applyFill="1" applyBorder="1" applyAlignment="1" applyProtection="1">
      <alignment horizontal="center" vertical="center"/>
      <protection/>
    </xf>
    <xf numFmtId="39" fontId="32" fillId="7" borderId="3" xfId="32" applyNumberFormat="1" applyFont="1" applyFill="1" applyBorder="1" applyAlignment="1" applyProtection="1">
      <alignment horizontal="center" vertical="center"/>
      <protection/>
    </xf>
    <xf numFmtId="39" fontId="32" fillId="7" borderId="7" xfId="32" applyNumberFormat="1" applyFont="1" applyFill="1" applyBorder="1" applyAlignment="1" applyProtection="1">
      <alignment horizontal="center" vertical="center"/>
      <protection/>
    </xf>
    <xf numFmtId="39" fontId="32" fillId="7" borderId="14" xfId="32" applyNumberFormat="1" applyFont="1" applyFill="1" applyBorder="1" applyAlignment="1" applyProtection="1">
      <alignment horizontal="center" vertical="center"/>
      <protection/>
    </xf>
    <xf numFmtId="39" fontId="32" fillId="7" borderId="5" xfId="32" applyNumberFormat="1" applyFont="1" applyFill="1" applyBorder="1" applyAlignment="1" applyProtection="1" quotePrefix="1">
      <alignment horizontal="center" vertical="center"/>
      <protection/>
    </xf>
    <xf numFmtId="39" fontId="32" fillId="7" borderId="34" xfId="32" applyNumberFormat="1" applyFont="1" applyFill="1" applyBorder="1" applyAlignment="1" applyProtection="1" quotePrefix="1">
      <alignment horizontal="center" vertical="center"/>
      <protection/>
    </xf>
    <xf numFmtId="39" fontId="32" fillId="7" borderId="4" xfId="32" applyNumberFormat="1" applyFont="1" applyFill="1" applyBorder="1" applyAlignment="1" applyProtection="1" quotePrefix="1">
      <alignment horizontal="center" vertical="center"/>
      <protection/>
    </xf>
    <xf numFmtId="39" fontId="32" fillId="7" borderId="3" xfId="32" applyNumberFormat="1" applyFont="1" applyFill="1" applyBorder="1" applyAlignment="1" applyProtection="1" quotePrefix="1">
      <alignment horizontal="center" vertical="center"/>
      <protection/>
    </xf>
    <xf numFmtId="39" fontId="32" fillId="7" borderId="7" xfId="32" applyNumberFormat="1" applyFont="1" applyFill="1" applyBorder="1" applyAlignment="1" applyProtection="1" quotePrefix="1">
      <alignment horizontal="center" vertical="center"/>
      <protection/>
    </xf>
    <xf numFmtId="39" fontId="32" fillId="7" borderId="14" xfId="32" applyNumberFormat="1" applyFont="1" applyFill="1" applyBorder="1" applyAlignment="1" applyProtection="1" quotePrefix="1">
      <alignment horizontal="center" vertical="center"/>
      <protection/>
    </xf>
    <xf numFmtId="39" fontId="42" fillId="0" borderId="0" xfId="34" applyFont="1" applyAlignment="1">
      <alignment horizontal="center" vertical="center"/>
      <protection/>
    </xf>
    <xf numFmtId="0" fontId="16" fillId="0" borderId="23" xfId="0" applyFont="1" applyBorder="1" applyAlignment="1">
      <alignment horizontal="left" wrapText="1"/>
    </xf>
    <xf numFmtId="0" fontId="16" fillId="0" borderId="24" xfId="0" applyFont="1" applyBorder="1" applyAlignment="1">
      <alignment horizontal="left" wrapText="1"/>
    </xf>
    <xf numFmtId="0" fontId="16" fillId="0" borderId="23" xfId="0" applyFont="1" applyFill="1" applyBorder="1" applyAlignment="1">
      <alignment horizontal="left" wrapText="1"/>
    </xf>
    <xf numFmtId="0" fontId="16" fillId="0" borderId="24" xfId="0" applyFont="1" applyFill="1" applyBorder="1" applyAlignment="1">
      <alignment horizontal="left" wrapText="1"/>
    </xf>
    <xf numFmtId="0" fontId="16" fillId="7" borderId="36" xfId="0" applyFont="1" applyFill="1" applyBorder="1" applyAlignment="1">
      <alignment horizontal="center"/>
    </xf>
    <xf numFmtId="0" fontId="16" fillId="7" borderId="37" xfId="0" applyFont="1" applyFill="1" applyBorder="1" applyAlignment="1">
      <alignment horizontal="center"/>
    </xf>
    <xf numFmtId="0" fontId="16" fillId="0" borderId="36" xfId="0" applyFont="1" applyBorder="1" applyAlignment="1">
      <alignment horizontal="center" wrapText="1"/>
    </xf>
    <xf numFmtId="0" fontId="16" fillId="0" borderId="37" xfId="0" applyFont="1" applyBorder="1" applyAlignment="1">
      <alignment horizontal="center" wrapText="1"/>
    </xf>
    <xf numFmtId="0" fontId="16" fillId="0" borderId="36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36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6" borderId="36" xfId="0" applyFont="1" applyFill="1" applyBorder="1" applyAlignment="1">
      <alignment horizontal="center" wrapText="1"/>
    </xf>
    <xf numFmtId="0" fontId="16" fillId="6" borderId="37" xfId="0" applyFont="1" applyFill="1" applyBorder="1" applyAlignment="1">
      <alignment horizontal="center" wrapText="1"/>
    </xf>
    <xf numFmtId="0" fontId="47" fillId="7" borderId="26" xfId="0" applyFont="1" applyFill="1" applyBorder="1" applyAlignment="1">
      <alignment horizontal="center" vertical="center"/>
    </xf>
    <xf numFmtId="0" fontId="1" fillId="7" borderId="26" xfId="0" applyFont="1" applyFill="1" applyBorder="1" applyAlignment="1">
      <alignment horizontal="center" vertical="center"/>
    </xf>
    <xf numFmtId="0" fontId="24" fillId="0" borderId="36" xfId="37" applyFont="1" applyBorder="1" applyAlignment="1">
      <alignment horizontal="center"/>
      <protection/>
    </xf>
    <xf numFmtId="0" fontId="24" fillId="0" borderId="38" xfId="37" applyFont="1" applyBorder="1" applyAlignment="1">
      <alignment horizontal="center"/>
      <protection/>
    </xf>
    <xf numFmtId="0" fontId="24" fillId="0" borderId="37" xfId="37" applyFont="1" applyBorder="1" applyAlignment="1">
      <alignment horizontal="center"/>
      <protection/>
    </xf>
    <xf numFmtId="0" fontId="42" fillId="0" borderId="0" xfId="37" applyFont="1" applyFill="1" applyAlignment="1">
      <alignment horizontal="center" wrapText="1"/>
      <protection/>
    </xf>
    <xf numFmtId="0" fontId="20" fillId="8" borderId="23" xfId="37" applyFont="1" applyFill="1" applyBorder="1" applyAlignment="1">
      <alignment horizontal="center" vertical="center"/>
      <protection/>
    </xf>
    <xf numFmtId="0" fontId="20" fillId="8" borderId="24" xfId="37" applyFont="1" applyFill="1" applyBorder="1" applyAlignment="1">
      <alignment horizontal="center" vertical="center"/>
      <protection/>
    </xf>
    <xf numFmtId="0" fontId="20" fillId="8" borderId="5" xfId="37" applyFont="1" applyFill="1" applyBorder="1" applyAlignment="1">
      <alignment horizontal="center" vertical="center"/>
      <protection/>
    </xf>
    <xf numFmtId="0" fontId="20" fillId="8" borderId="6" xfId="37" applyFont="1" applyFill="1" applyBorder="1" applyAlignment="1">
      <alignment horizontal="center" vertical="center"/>
      <protection/>
    </xf>
    <xf numFmtId="0" fontId="20" fillId="8" borderId="34" xfId="37" applyFont="1" applyFill="1" applyBorder="1" applyAlignment="1">
      <alignment horizontal="center" vertical="center"/>
      <protection/>
    </xf>
    <xf numFmtId="0" fontId="20" fillId="8" borderId="7" xfId="37" applyFont="1" applyFill="1" applyBorder="1" applyAlignment="1">
      <alignment horizontal="center" vertical="center"/>
      <protection/>
    </xf>
    <xf numFmtId="0" fontId="20" fillId="8" borderId="8" xfId="37" applyFont="1" applyFill="1" applyBorder="1" applyAlignment="1">
      <alignment horizontal="center" vertical="center"/>
      <protection/>
    </xf>
    <xf numFmtId="0" fontId="20" fillId="8" borderId="14" xfId="37" applyFont="1" applyFill="1" applyBorder="1" applyAlignment="1">
      <alignment horizontal="center" vertical="center"/>
      <protection/>
    </xf>
    <xf numFmtId="0" fontId="20" fillId="8" borderId="23" xfId="37" applyFont="1" applyFill="1" applyBorder="1" applyAlignment="1">
      <alignment horizontal="center" vertical="center" wrapText="1"/>
      <protection/>
    </xf>
    <xf numFmtId="0" fontId="20" fillId="8" borderId="24" xfId="37" applyFont="1" applyFill="1" applyBorder="1" applyAlignment="1">
      <alignment horizontal="center" vertical="center" wrapText="1"/>
      <protection/>
    </xf>
    <xf numFmtId="195" fontId="24" fillId="0" borderId="36" xfId="37" applyNumberFormat="1" applyFont="1" applyBorder="1" applyAlignment="1">
      <alignment horizontal="center"/>
      <protection/>
    </xf>
    <xf numFmtId="0" fontId="20" fillId="5" borderId="23" xfId="37" applyFont="1" applyFill="1" applyBorder="1" applyAlignment="1">
      <alignment horizontal="center" vertical="center"/>
      <protection/>
    </xf>
    <xf numFmtId="0" fontId="20" fillId="5" borderId="24" xfId="37" applyFont="1" applyFill="1" applyBorder="1" applyAlignment="1">
      <alignment horizontal="center" vertical="center"/>
      <protection/>
    </xf>
    <xf numFmtId="195" fontId="24" fillId="0" borderId="36" xfId="37" applyNumberFormat="1" applyFont="1" applyBorder="1" applyAlignment="1" quotePrefix="1">
      <alignment horizontal="center"/>
      <protection/>
    </xf>
    <xf numFmtId="195" fontId="24" fillId="0" borderId="37" xfId="37" applyNumberFormat="1" applyFont="1" applyBorder="1" applyAlignment="1" quotePrefix="1">
      <alignment horizontal="center"/>
      <protection/>
    </xf>
    <xf numFmtId="0" fontId="20" fillId="5" borderId="5" xfId="37" applyFont="1" applyFill="1" applyBorder="1" applyAlignment="1">
      <alignment horizontal="center" vertical="center"/>
      <protection/>
    </xf>
    <xf numFmtId="0" fontId="20" fillId="5" borderId="34" xfId="37" applyFont="1" applyFill="1" applyBorder="1" applyAlignment="1">
      <alignment horizontal="center" vertical="center"/>
      <protection/>
    </xf>
    <xf numFmtId="0" fontId="20" fillId="5" borderId="7" xfId="37" applyFont="1" applyFill="1" applyBorder="1" applyAlignment="1">
      <alignment horizontal="center" vertical="center"/>
      <protection/>
    </xf>
    <xf numFmtId="0" fontId="20" fillId="5" borderId="14" xfId="37" applyFont="1" applyFill="1" applyBorder="1" applyAlignment="1">
      <alignment horizontal="center" vertical="center"/>
      <protection/>
    </xf>
    <xf numFmtId="0" fontId="3" fillId="0" borderId="0" xfId="37" applyFont="1" applyFill="1" applyAlignment="1">
      <alignment horizontal="center" wrapText="1"/>
      <protection/>
    </xf>
    <xf numFmtId="0" fontId="20" fillId="5" borderId="23" xfId="37" applyFont="1" applyFill="1" applyBorder="1" applyAlignment="1">
      <alignment horizontal="center" vertical="center" wrapText="1"/>
      <protection/>
    </xf>
    <xf numFmtId="0" fontId="20" fillId="5" borderId="24" xfId="37" applyFont="1" applyFill="1" applyBorder="1" applyAlignment="1">
      <alignment horizontal="center" vertical="center" wrapText="1"/>
      <protection/>
    </xf>
    <xf numFmtId="17" fontId="20" fillId="7" borderId="23" xfId="37" applyNumberFormat="1" applyFont="1" applyFill="1" applyBorder="1" applyAlignment="1">
      <alignment horizontal="center" vertical="center"/>
      <protection/>
    </xf>
    <xf numFmtId="17" fontId="20" fillId="7" borderId="24" xfId="37" applyNumberFormat="1" applyFont="1" applyFill="1" applyBorder="1" applyAlignment="1">
      <alignment horizontal="center" vertical="center"/>
      <protection/>
    </xf>
    <xf numFmtId="0" fontId="20" fillId="7" borderId="23" xfId="37" applyFont="1" applyFill="1" applyBorder="1" applyAlignment="1">
      <alignment horizontal="center" vertical="center"/>
      <protection/>
    </xf>
    <xf numFmtId="0" fontId="20" fillId="7" borderId="24" xfId="37" applyFont="1" applyFill="1" applyBorder="1" applyAlignment="1">
      <alignment horizontal="center" vertical="center"/>
      <protection/>
    </xf>
    <xf numFmtId="0" fontId="20" fillId="7" borderId="5" xfId="37" applyFont="1" applyFill="1" applyBorder="1" applyAlignment="1">
      <alignment horizontal="center"/>
      <protection/>
    </xf>
    <xf numFmtId="0" fontId="20" fillId="7" borderId="6" xfId="37" applyFont="1" applyFill="1" applyBorder="1" applyAlignment="1">
      <alignment horizontal="center"/>
      <protection/>
    </xf>
    <xf numFmtId="0" fontId="20" fillId="7" borderId="34" xfId="37" applyFont="1" applyFill="1" applyBorder="1" applyAlignment="1">
      <alignment horizontal="center"/>
      <protection/>
    </xf>
    <xf numFmtId="0" fontId="20" fillId="7" borderId="7" xfId="37" applyFont="1" applyFill="1" applyBorder="1" applyAlignment="1">
      <alignment horizontal="center"/>
      <protection/>
    </xf>
    <xf numFmtId="0" fontId="20" fillId="7" borderId="8" xfId="37" applyFont="1" applyFill="1" applyBorder="1" applyAlignment="1">
      <alignment horizontal="center"/>
      <protection/>
    </xf>
    <xf numFmtId="0" fontId="20" fillId="7" borderId="14" xfId="37" applyFont="1" applyFill="1" applyBorder="1" applyAlignment="1">
      <alignment horizontal="center"/>
      <protection/>
    </xf>
    <xf numFmtId="4" fontId="24" fillId="0" borderId="26" xfId="37" applyNumberFormat="1" applyFont="1" applyBorder="1" applyAlignment="1">
      <alignment horizontal="center"/>
      <protection/>
    </xf>
    <xf numFmtId="4" fontId="24" fillId="0" borderId="36" xfId="37" applyNumberFormat="1" applyFont="1" applyBorder="1" applyAlignment="1">
      <alignment horizontal="center"/>
      <protection/>
    </xf>
    <xf numFmtId="4" fontId="24" fillId="0" borderId="38" xfId="37" applyNumberFormat="1" applyFont="1" applyBorder="1" applyAlignment="1">
      <alignment horizontal="center"/>
      <protection/>
    </xf>
    <xf numFmtId="4" fontId="24" fillId="0" borderId="37" xfId="37" applyNumberFormat="1" applyFont="1" applyBorder="1" applyAlignment="1">
      <alignment horizontal="center"/>
      <protection/>
    </xf>
    <xf numFmtId="0" fontId="42" fillId="0" borderId="0" xfId="0" applyFont="1" applyAlignment="1">
      <alignment horizontal="center" vertical="center"/>
    </xf>
    <xf numFmtId="0" fontId="47" fillId="7" borderId="23" xfId="0" applyFont="1" applyFill="1" applyBorder="1" applyAlignment="1">
      <alignment horizontal="center" vertical="center"/>
    </xf>
    <xf numFmtId="0" fontId="47" fillId="7" borderId="2" xfId="0" applyFont="1" applyFill="1" applyBorder="1" applyAlignment="1">
      <alignment horizontal="center" vertical="center"/>
    </xf>
    <xf numFmtId="0" fontId="47" fillId="7" borderId="23" xfId="0" applyFont="1" applyFill="1" applyBorder="1" applyAlignment="1">
      <alignment horizontal="center" vertical="center" wrapText="1"/>
    </xf>
    <xf numFmtId="0" fontId="47" fillId="7" borderId="2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8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Heading1" xfId="23"/>
    <cellStyle name="Heading2" xfId="24"/>
    <cellStyle name="Millare?_CRONOGRAMA VALORIZADO DE LA CONTRATA" xfId="25"/>
    <cellStyle name="Comma" xfId="26"/>
    <cellStyle name="Comma [0]" xfId="27"/>
    <cellStyle name="Millares_V14-ABRIL-98" xfId="28"/>
    <cellStyle name="Millareෳ_CRONOGRAMA VALORIZADO DE LA CONTRATA" xfId="29"/>
    <cellStyle name="Currency" xfId="30"/>
    <cellStyle name="Currency [0]" xfId="31"/>
    <cellStyle name="Normal_Formato 03 - Valorización de Obra" xfId="32"/>
    <cellStyle name="Normal_Formato 04 - Coeficiente de Reajuste" xfId="33"/>
    <cellStyle name="Normal_Formato 05 - Calculo de Reajuste" xfId="34"/>
    <cellStyle name="Normal_Formato 08 - Resumen de Valorizaciones" xfId="35"/>
    <cellStyle name="Normal_Formato 19 - Resumen de Pago" xfId="36"/>
    <cellStyle name="Normal_V14-ABRIL-98" xfId="37"/>
    <cellStyle name="Percent" xfId="38"/>
    <cellStyle name="Percent" xfId="39"/>
    <cellStyle name="Porcentual_VAL02" xfId="40"/>
    <cellStyle name="Total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67</xdr:row>
      <xdr:rowOff>0</xdr:rowOff>
    </xdr:from>
    <xdr:to>
      <xdr:col>11</xdr:col>
      <xdr:colOff>0</xdr:colOff>
      <xdr:row>69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11125" y="11401425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0</xdr:row>
      <xdr:rowOff>47625</xdr:rowOff>
    </xdr:from>
    <xdr:to>
      <xdr:col>2</xdr:col>
      <xdr:colOff>1047750</xdr:colOff>
      <xdr:row>2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47625"/>
          <a:ext cx="1333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180975</xdr:colOff>
      <xdr:row>56</xdr:row>
      <xdr:rowOff>0</xdr:rowOff>
    </xdr:from>
    <xdr:to>
      <xdr:col>11</xdr:col>
      <xdr:colOff>866775</xdr:colOff>
      <xdr:row>59</xdr:row>
      <xdr:rowOff>238125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93345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47625</xdr:rowOff>
    </xdr:from>
    <xdr:to>
      <xdr:col>1</xdr:col>
      <xdr:colOff>1352550</xdr:colOff>
      <xdr:row>3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09550"/>
          <a:ext cx="1333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88</xdr:row>
      <xdr:rowOff>190500</xdr:rowOff>
    </xdr:from>
    <xdr:to>
      <xdr:col>4</xdr:col>
      <xdr:colOff>0</xdr:colOff>
      <xdr:row>92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161067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1133475</xdr:colOff>
      <xdr:row>88</xdr:row>
      <xdr:rowOff>152400</xdr:rowOff>
    </xdr:from>
    <xdr:to>
      <xdr:col>3</xdr:col>
      <xdr:colOff>1819275</xdr:colOff>
      <xdr:row>92</xdr:row>
      <xdr:rowOff>104775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5700" y="16068675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47625</xdr:rowOff>
    </xdr:from>
    <xdr:to>
      <xdr:col>2</xdr:col>
      <xdr:colOff>123825</xdr:colOff>
      <xdr:row>2</xdr:row>
      <xdr:rowOff>114300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333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295275</xdr:colOff>
      <xdr:row>65</xdr:row>
      <xdr:rowOff>47625</xdr:rowOff>
    </xdr:from>
    <xdr:to>
      <xdr:col>15</xdr:col>
      <xdr:colOff>981075</xdr:colOff>
      <xdr:row>69</xdr:row>
      <xdr:rowOff>171450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92450" y="109347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47625</xdr:rowOff>
    </xdr:from>
    <xdr:to>
      <xdr:col>1</xdr:col>
      <xdr:colOff>495300</xdr:colOff>
      <xdr:row>2</xdr:row>
      <xdr:rowOff>57150</xdr:rowOff>
    </xdr:to>
    <xdr:pic>
      <xdr:nvPicPr>
        <xdr:cNvPr id="1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333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pic>
      <xdr:nvPicPr>
        <xdr:cNvPr id="2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7200" y="652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38</xdr:row>
      <xdr:rowOff>57150</xdr:rowOff>
    </xdr:from>
    <xdr:to>
      <xdr:col>7</xdr:col>
      <xdr:colOff>990600</xdr:colOff>
      <xdr:row>42</xdr:row>
      <xdr:rowOff>85725</xdr:rowOff>
    </xdr:to>
    <xdr:pic>
      <xdr:nvPicPr>
        <xdr:cNvPr id="3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0" y="771525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190500</xdr:colOff>
      <xdr:row>46</xdr:row>
      <xdr:rowOff>0</xdr:rowOff>
    </xdr:from>
    <xdr:to>
      <xdr:col>11</xdr:col>
      <xdr:colOff>876300</xdr:colOff>
      <xdr:row>49</xdr:row>
      <xdr:rowOff>104775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68100" y="8515350"/>
          <a:ext cx="685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47625</xdr:rowOff>
    </xdr:from>
    <xdr:to>
      <xdr:col>1</xdr:col>
      <xdr:colOff>428625</xdr:colOff>
      <xdr:row>2</xdr:row>
      <xdr:rowOff>133350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47625"/>
          <a:ext cx="1333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1743075</xdr:colOff>
      <xdr:row>30</xdr:row>
      <xdr:rowOff>114300</xdr:rowOff>
    </xdr:from>
    <xdr:to>
      <xdr:col>6</xdr:col>
      <xdr:colOff>2428875</xdr:colOff>
      <xdr:row>33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6105525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47625</xdr:rowOff>
    </xdr:from>
    <xdr:to>
      <xdr:col>1</xdr:col>
      <xdr:colOff>504825</xdr:colOff>
      <xdr:row>2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47625"/>
          <a:ext cx="1333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266700</xdr:colOff>
      <xdr:row>79</xdr:row>
      <xdr:rowOff>47625</xdr:rowOff>
    </xdr:from>
    <xdr:to>
      <xdr:col>10</xdr:col>
      <xdr:colOff>952500</xdr:colOff>
      <xdr:row>82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77550" y="14401800"/>
          <a:ext cx="6858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47625</xdr:rowOff>
    </xdr:from>
    <xdr:to>
      <xdr:col>1</xdr:col>
      <xdr:colOff>495300</xdr:colOff>
      <xdr:row>2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47625"/>
          <a:ext cx="1333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685800</xdr:colOff>
      <xdr:row>38</xdr:row>
      <xdr:rowOff>66675</xdr:rowOff>
    </xdr:from>
    <xdr:to>
      <xdr:col>9</xdr:col>
      <xdr:colOff>1371600</xdr:colOff>
      <xdr:row>41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01300" y="7277100"/>
          <a:ext cx="685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47625</xdr:rowOff>
    </xdr:from>
    <xdr:to>
      <xdr:col>1</xdr:col>
      <xdr:colOff>428625</xdr:colOff>
      <xdr:row>2</xdr:row>
      <xdr:rowOff>133350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47625"/>
          <a:ext cx="1333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LO-DESAGUADERO%20TVII-1\VALORIZACIONES\VALORIZACION11%20incluye%20new%20amort.%20TR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LO-DESAGUADERO%20TVII-1\VALORIZACIONES\Edwin\Mis%20documentos\crt\VALORIZACIONES\VALORIZACIONES%20CORREGIDAS\VAL%2009%20CORREGIDA\VALORIZACION9%20CORREGIDATR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ILO-DESAGUADERO\SUPERVISION%20TRAMO%20VI\VALORIZACION\N&#186;10%20OCTUBRE\VALORIZACION\N&#186;6%20JUNIO\VALORIZACION4%20TR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Ilo-Desaguadero%20TVII\Valorizaciones\VALORIZACION12%20TR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Ilo-Desaguadero%20TVII\Valorizaciones\VALORIZACION11%20incluye%20new%20amort.%20TR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Liquidación"/>
      <sheetName val="Valorización"/>
      <sheetName val="Coef. Reaj. &quot;K&quot;"/>
      <sheetName val="Cálculo de Reintegro"/>
      <sheetName val="Amort. Adel. en Efectivo"/>
      <sheetName val="Amort. Adel. en Efectivo (2)"/>
      <sheetName val="Deducc. que no Corresp."/>
      <sheetName val="Deducc. que no Corresp. (2)"/>
      <sheetName val="Amort.Adel.Mat.01"/>
      <sheetName val="Amort.Adel.Mat.02"/>
      <sheetName val="Amort.Adel.Mat.03 "/>
      <sheetName val="Amort.Adel.Mat.04  "/>
      <sheetName val="Mat. en Cancha Nº 01"/>
      <sheetName val="Mat.en Cancha02"/>
      <sheetName val="Mat.en Cancha03"/>
      <sheetName val="Mat. en Cancha Nº 04 "/>
      <sheetName val="Mat. en Cancha Nº 05"/>
      <sheetName val="Mat. en Cancha Nº 06 "/>
      <sheetName val="Mat. en Cancha Nº 07 "/>
      <sheetName val="Mat. en Cancha Nº 08 "/>
      <sheetName val="Resumen de Valorizaciones"/>
      <sheetName val="DATOS1"/>
      <sheetName val="Gráfico1"/>
      <sheetName val="DATOS2"/>
      <sheetName val="Gráfico1 (2)"/>
    </sheetNames>
    <sheetDataSet>
      <sheetData sheetId="3">
        <row r="44">
          <cell r="P44">
            <v>194.79</v>
          </cell>
        </row>
        <row r="45">
          <cell r="P45">
            <v>345.37</v>
          </cell>
        </row>
        <row r="46">
          <cell r="P46">
            <v>330.06</v>
          </cell>
        </row>
        <row r="48">
          <cell r="P48">
            <v>327.83</v>
          </cell>
        </row>
        <row r="49">
          <cell r="P49">
            <v>402.11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Liquidación"/>
      <sheetName val="Valorización"/>
      <sheetName val="Coef. Reaj. &quot;K&quot;"/>
      <sheetName val="Cálculo de Reintegro"/>
      <sheetName val="Amort. Adel. en Efectivo"/>
      <sheetName val="Amort. Adel. en Efectivo (2)"/>
      <sheetName val="Deducc. que no Corresp."/>
      <sheetName val="Deducc. que no Corresp. (2)"/>
      <sheetName val="Amort.Adel.Mat.01"/>
      <sheetName val="Amort.Adel.Mat.02 "/>
      <sheetName val="Amort.Adel.Mat.03 "/>
      <sheetName val="Mat. en Cancha Nº 01"/>
      <sheetName val="Mat.en Cancha02"/>
      <sheetName val="Mat.en Cancha03"/>
      <sheetName val="Mat. en Cancha Nº 04 "/>
      <sheetName val="Mat. en Cancha Nº 05"/>
      <sheetName val="Resumen de Valorizaciones"/>
      <sheetName val="DATOS1"/>
      <sheetName val="Gráfico1"/>
      <sheetName val="DATOS2"/>
      <sheetName val="Gráfico1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Liquidación"/>
      <sheetName val="Valorización"/>
      <sheetName val="Coef. Reaj. &quot;K&quot;"/>
      <sheetName val="Cálculo de Reintegro"/>
      <sheetName val="Amort. Adel. en Efectivo"/>
      <sheetName val="Amort. Adel. en Efectivo (2)"/>
      <sheetName val="Deducc. que no Corresp."/>
      <sheetName val="Deducc. que no Corresp. (2)"/>
      <sheetName val="Amort.Adel.Mat.01"/>
      <sheetName val="Resumen de Valorizaciones"/>
      <sheetName val="Gráfico1"/>
      <sheetName val="DATOS1"/>
      <sheetName val="DATOS2"/>
      <sheetName val="Gráfico1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Liquidación"/>
      <sheetName val="Valorización"/>
      <sheetName val="Coef. Reaj. &quot;K&quot;"/>
      <sheetName val="Cálculo de Reintegro"/>
      <sheetName val="Amort. Adel. en Efectivo"/>
      <sheetName val="Amort. Adel. en Efectivo (2)"/>
      <sheetName val="Deducc. que no Corresp."/>
      <sheetName val="Deducc. que no Corresp. (2)"/>
      <sheetName val="Cuadro Resumen Amor. Valor.1"/>
      <sheetName val="Cuadro Resumen Amor. Valor.2"/>
      <sheetName val="REAJ. Mat. en Cancha Nº 01"/>
      <sheetName val="Mat. en Cancha Nº 01"/>
      <sheetName val="Rej. Mat. en Cancha N° 03 "/>
      <sheetName val="Reaj. en Cancha Nº 04 "/>
      <sheetName val="Mat. en Cancha Nº 04  "/>
      <sheetName val="Reaj. Adel.Mat.03  "/>
      <sheetName val="Amort.Adel.Mat.03 "/>
      <sheetName val="Reaj. en Cancha Nº 05 "/>
      <sheetName val="Mat. en Cancha Nº 05"/>
      <sheetName val="Reaj. Mat en Cancha Nº 06 "/>
      <sheetName val="Mat. en Cancha Nº 06 "/>
      <sheetName val="Mat. en Cancha Nº 07 "/>
      <sheetName val="Amort.Adel.Mat.04  "/>
      <sheetName val="Mat. en Cancha Nº 08 "/>
      <sheetName val="Resumen de Valorizaciones"/>
      <sheetName val="DATOS1"/>
      <sheetName val="Gráfico1"/>
      <sheetName val="DATOS2"/>
      <sheetName val="Gráfico1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Liquidación"/>
      <sheetName val="Valorización"/>
      <sheetName val="Coef. Reaj. &quot;K&quot;"/>
      <sheetName val="Cálculo de Reintegro"/>
      <sheetName val="Amort. Adel. en Efectivo"/>
      <sheetName val="Amort. Adel. en Efectivo (2)"/>
      <sheetName val="Deducc. que no Corresp."/>
      <sheetName val="Deducc. que no Corresp. (2)"/>
      <sheetName val="Amort.Adel.Mat.01"/>
      <sheetName val="Amort.Adel.Mat.02"/>
      <sheetName val="Amort.Adel.Mat.03 "/>
      <sheetName val="Amort.Adel.Mat.04  "/>
      <sheetName val="Mat. en Cancha Nº 01"/>
      <sheetName val="Mat.en Cancha02"/>
      <sheetName val="Mat.en Cancha03"/>
      <sheetName val="Mat. en Cancha Nº 04 "/>
      <sheetName val="Mat. en Cancha Nº 05"/>
      <sheetName val="Mat. en Cancha Nº 06 "/>
      <sheetName val="Mat. en Cancha Nº 07 "/>
      <sheetName val="Mat. en Cancha Nº 08 "/>
      <sheetName val="Resumen de Valorizaciones"/>
      <sheetName val="DATOS1"/>
      <sheetName val="Gráfico1"/>
      <sheetName val="DATOS2"/>
      <sheetName val="Gráfico1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125"/>
  <sheetViews>
    <sheetView showZeros="0" view="pageBreakPreview" zoomScale="75" zoomScaleNormal="75" zoomScaleSheetLayoutView="75" workbookViewId="0" topLeftCell="E32">
      <selection activeCell="L66" sqref="L66"/>
    </sheetView>
  </sheetViews>
  <sheetFormatPr defaultColWidth="19.00390625" defaultRowHeight="12.75"/>
  <cols>
    <col min="1" max="1" width="2.421875" style="187" customWidth="1"/>
    <col min="2" max="2" width="6.140625" style="187" customWidth="1"/>
    <col min="3" max="3" width="58.57421875" style="187" customWidth="1"/>
    <col min="4" max="4" width="7.421875" style="187" customWidth="1"/>
    <col min="5" max="5" width="19.00390625" style="187" customWidth="1"/>
    <col min="6" max="11" width="16.421875" style="187" customWidth="1"/>
    <col min="12" max="12" width="17.57421875" style="187" customWidth="1"/>
    <col min="13" max="16384" width="19.00390625" style="187" customWidth="1"/>
  </cols>
  <sheetData>
    <row r="1" spans="1:11" ht="15">
      <c r="A1" s="186"/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ht="15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</row>
    <row r="3" spans="1:12" ht="15.75">
      <c r="A3" s="186"/>
      <c r="B3" s="188"/>
      <c r="C3" s="189"/>
      <c r="D3" s="189"/>
      <c r="E3" s="189"/>
      <c r="F3" s="189"/>
      <c r="G3" s="190"/>
      <c r="H3" s="190"/>
      <c r="I3" s="189"/>
      <c r="L3" s="191"/>
    </row>
    <row r="4" spans="1:12" ht="15.75">
      <c r="A4" s="186"/>
      <c r="B4" s="100" t="s">
        <v>8</v>
      </c>
      <c r="C4" s="189"/>
      <c r="D4" s="189"/>
      <c r="E4" s="189"/>
      <c r="F4" s="189"/>
      <c r="G4" s="190"/>
      <c r="H4" s="190"/>
      <c r="I4" s="189"/>
      <c r="L4" s="191"/>
    </row>
    <row r="5" spans="1:12" ht="15.75">
      <c r="A5" s="186"/>
      <c r="B5" s="100" t="s">
        <v>248</v>
      </c>
      <c r="C5" s="189"/>
      <c r="D5" s="189"/>
      <c r="E5" s="189"/>
      <c r="F5" s="189"/>
      <c r="G5" s="190"/>
      <c r="H5" s="190"/>
      <c r="I5" s="189"/>
      <c r="L5" s="191"/>
    </row>
    <row r="6" spans="1:12" ht="15.75">
      <c r="A6" s="186"/>
      <c r="B6" s="100" t="s">
        <v>249</v>
      </c>
      <c r="C6" s="189"/>
      <c r="D6" s="189"/>
      <c r="E6" s="189"/>
      <c r="F6" s="189"/>
      <c r="G6" s="190"/>
      <c r="H6" s="190"/>
      <c r="I6" s="189"/>
      <c r="L6" s="191"/>
    </row>
    <row r="7" spans="1:12" ht="15" customHeight="1">
      <c r="A7" s="186"/>
      <c r="B7" s="100" t="s">
        <v>250</v>
      </c>
      <c r="C7" s="192"/>
      <c r="D7" s="192"/>
      <c r="E7" s="192"/>
      <c r="F7" s="192"/>
      <c r="G7" s="192"/>
      <c r="H7" s="192"/>
      <c r="I7" s="192"/>
      <c r="J7" s="192"/>
      <c r="K7" s="192"/>
      <c r="L7" s="191"/>
    </row>
    <row r="8" spans="1:12" ht="15" customHeight="1">
      <c r="A8" s="186"/>
      <c r="B8" s="100"/>
      <c r="C8" s="192"/>
      <c r="D8" s="192"/>
      <c r="E8" s="192"/>
      <c r="F8" s="192"/>
      <c r="G8" s="192"/>
      <c r="H8" s="192"/>
      <c r="I8" s="192"/>
      <c r="J8" s="192"/>
      <c r="K8" s="192"/>
      <c r="L8" s="191"/>
    </row>
    <row r="9" spans="1:11" ht="23.25">
      <c r="A9" s="186"/>
      <c r="B9" s="401" t="s">
        <v>293</v>
      </c>
      <c r="C9" s="401"/>
      <c r="D9" s="401"/>
      <c r="E9" s="401"/>
      <c r="F9" s="401"/>
      <c r="G9" s="401"/>
      <c r="H9" s="401"/>
      <c r="I9" s="401"/>
      <c r="J9" s="401"/>
      <c r="K9" s="401"/>
    </row>
    <row r="10" spans="1:11" ht="15" customHeight="1">
      <c r="A10" s="186"/>
      <c r="B10" s="186"/>
      <c r="C10" s="186"/>
      <c r="D10" s="186"/>
      <c r="E10" s="186"/>
      <c r="F10" s="186"/>
      <c r="G10" s="186"/>
      <c r="H10" s="186"/>
      <c r="I10" s="186"/>
      <c r="J10" s="186"/>
      <c r="K10" s="186"/>
    </row>
    <row r="11" spans="1:11" ht="7.5" customHeight="1">
      <c r="A11" s="186"/>
      <c r="B11" s="275"/>
      <c r="C11" s="276"/>
      <c r="D11" s="275"/>
      <c r="E11" s="277"/>
      <c r="F11" s="287"/>
      <c r="G11" s="276"/>
      <c r="H11" s="287"/>
      <c r="I11" s="276"/>
      <c r="J11" s="287"/>
      <c r="K11" s="287"/>
    </row>
    <row r="12" spans="1:11" ht="16.5" customHeight="1">
      <c r="A12" s="186"/>
      <c r="B12" s="278"/>
      <c r="C12" s="279"/>
      <c r="D12" s="295" t="s">
        <v>150</v>
      </c>
      <c r="E12" s="296"/>
      <c r="F12" s="288" t="s">
        <v>151</v>
      </c>
      <c r="G12" s="280" t="s">
        <v>152</v>
      </c>
      <c r="H12" s="288" t="s">
        <v>153</v>
      </c>
      <c r="I12" s="280" t="s">
        <v>154</v>
      </c>
      <c r="J12" s="288" t="s">
        <v>262</v>
      </c>
      <c r="K12" s="288" t="s">
        <v>261</v>
      </c>
    </row>
    <row r="13" spans="1:11" ht="15.75">
      <c r="A13" s="186"/>
      <c r="B13" s="391" t="s">
        <v>54</v>
      </c>
      <c r="C13" s="392"/>
      <c r="D13" s="297" t="s">
        <v>294</v>
      </c>
      <c r="E13" s="298"/>
      <c r="F13" s="289" t="s">
        <v>255</v>
      </c>
      <c r="G13" s="294" t="s">
        <v>256</v>
      </c>
      <c r="H13" s="289" t="s">
        <v>257</v>
      </c>
      <c r="I13" s="294" t="s">
        <v>258</v>
      </c>
      <c r="J13" s="289" t="s">
        <v>259</v>
      </c>
      <c r="K13" s="289" t="s">
        <v>260</v>
      </c>
    </row>
    <row r="14" spans="1:11" ht="15.75">
      <c r="A14" s="186"/>
      <c r="B14" s="281"/>
      <c r="C14" s="282"/>
      <c r="D14" s="297"/>
      <c r="E14" s="296" t="s">
        <v>155</v>
      </c>
      <c r="F14" s="288" t="s">
        <v>155</v>
      </c>
      <c r="G14" s="280" t="s">
        <v>155</v>
      </c>
      <c r="H14" s="288" t="s">
        <v>155</v>
      </c>
      <c r="I14" s="280" t="s">
        <v>155</v>
      </c>
      <c r="J14" s="288" t="s">
        <v>155</v>
      </c>
      <c r="K14" s="288" t="s">
        <v>155</v>
      </c>
    </row>
    <row r="15" spans="1:11" ht="7.5" customHeight="1">
      <c r="A15" s="186"/>
      <c r="B15" s="283"/>
      <c r="C15" s="284"/>
      <c r="D15" s="299"/>
      <c r="E15" s="286"/>
      <c r="F15" s="290"/>
      <c r="G15" s="285"/>
      <c r="H15" s="290"/>
      <c r="I15" s="285"/>
      <c r="J15" s="290"/>
      <c r="K15" s="290"/>
    </row>
    <row r="16" spans="1:11" ht="10.5" customHeight="1">
      <c r="A16" s="186"/>
      <c r="B16" s="300"/>
      <c r="C16" s="301"/>
      <c r="D16" s="300"/>
      <c r="E16" s="301"/>
      <c r="F16" s="291"/>
      <c r="G16" s="194"/>
      <c r="H16" s="291"/>
      <c r="I16" s="194"/>
      <c r="J16" s="291"/>
      <c r="K16" s="291"/>
    </row>
    <row r="17" spans="1:11" ht="16.5" customHeight="1">
      <c r="A17" s="186"/>
      <c r="B17" s="302" t="s">
        <v>156</v>
      </c>
      <c r="C17" s="303" t="s">
        <v>157</v>
      </c>
      <c r="D17" s="302"/>
      <c r="E17" s="303"/>
      <c r="F17" s="292"/>
      <c r="G17" s="195"/>
      <c r="H17" s="292"/>
      <c r="I17" s="195"/>
      <c r="J17" s="292"/>
      <c r="K17" s="292"/>
    </row>
    <row r="18" spans="1:11" ht="15.75">
      <c r="A18" s="186"/>
      <c r="B18" s="302"/>
      <c r="C18" s="311" t="s">
        <v>158</v>
      </c>
      <c r="D18" s="304"/>
      <c r="E18" s="305"/>
      <c r="F18" s="292"/>
      <c r="G18" s="195"/>
      <c r="H18" s="292"/>
      <c r="I18" s="195"/>
      <c r="J18" s="292"/>
      <c r="K18" s="292"/>
    </row>
    <row r="19" spans="1:11" ht="15.75">
      <c r="A19" s="186"/>
      <c r="B19" s="302"/>
      <c r="C19" s="311"/>
      <c r="D19" s="304"/>
      <c r="E19" s="305"/>
      <c r="F19" s="292"/>
      <c r="G19" s="195"/>
      <c r="H19" s="292"/>
      <c r="I19" s="195"/>
      <c r="J19" s="292"/>
      <c r="K19" s="292"/>
    </row>
    <row r="20" spans="1:11" ht="16.5" customHeight="1">
      <c r="A20" s="186"/>
      <c r="B20" s="302" t="s">
        <v>159</v>
      </c>
      <c r="C20" s="312" t="s">
        <v>160</v>
      </c>
      <c r="D20" s="306"/>
      <c r="E20" s="303"/>
      <c r="F20" s="292"/>
      <c r="G20" s="195"/>
      <c r="H20" s="292"/>
      <c r="I20" s="195"/>
      <c r="J20" s="292"/>
      <c r="K20" s="292"/>
    </row>
    <row r="21" spans="1:11" ht="15.75">
      <c r="A21" s="186"/>
      <c r="B21" s="302"/>
      <c r="C21" s="311" t="s">
        <v>161</v>
      </c>
      <c r="D21" s="304"/>
      <c r="E21" s="305"/>
      <c r="F21" s="292"/>
      <c r="G21" s="195"/>
      <c r="H21" s="292"/>
      <c r="I21" s="195"/>
      <c r="J21" s="292"/>
      <c r="K21" s="292"/>
    </row>
    <row r="22" spans="1:11" ht="15.75">
      <c r="A22" s="186"/>
      <c r="B22" s="302"/>
      <c r="C22" s="311" t="s">
        <v>162</v>
      </c>
      <c r="D22" s="304"/>
      <c r="E22" s="305"/>
      <c r="F22" s="292"/>
      <c r="G22" s="195"/>
      <c r="H22" s="292"/>
      <c r="I22" s="195"/>
      <c r="J22" s="292"/>
      <c r="K22" s="292"/>
    </row>
    <row r="23" spans="1:11" ht="7.5" customHeight="1">
      <c r="A23" s="186"/>
      <c r="B23" s="302"/>
      <c r="C23" s="311"/>
      <c r="D23" s="304"/>
      <c r="E23" s="305"/>
      <c r="F23" s="292"/>
      <c r="G23" s="195"/>
      <c r="H23" s="292"/>
      <c r="I23" s="195"/>
      <c r="J23" s="292"/>
      <c r="K23" s="292"/>
    </row>
    <row r="24" spans="1:11" ht="7.5" customHeight="1">
      <c r="A24" s="186"/>
      <c r="B24" s="315"/>
      <c r="C24" s="316"/>
      <c r="D24" s="317"/>
      <c r="E24" s="301"/>
      <c r="F24" s="291"/>
      <c r="G24" s="194"/>
      <c r="H24" s="291"/>
      <c r="I24" s="194"/>
      <c r="J24" s="291"/>
      <c r="K24" s="291"/>
    </row>
    <row r="25" spans="1:11" ht="18" customHeight="1">
      <c r="A25" s="186"/>
      <c r="B25" s="302" t="s">
        <v>163</v>
      </c>
      <c r="C25" s="312" t="s">
        <v>164</v>
      </c>
      <c r="D25" s="306"/>
      <c r="E25" s="303"/>
      <c r="F25" s="292"/>
      <c r="G25" s="195"/>
      <c r="H25" s="292"/>
      <c r="I25" s="195"/>
      <c r="J25" s="292"/>
      <c r="K25" s="292"/>
    </row>
    <row r="26" spans="1:11" ht="7.5" customHeight="1">
      <c r="A26" s="186"/>
      <c r="B26" s="318"/>
      <c r="C26" s="314"/>
      <c r="D26" s="308"/>
      <c r="E26" s="309"/>
      <c r="F26" s="293"/>
      <c r="G26" s="319"/>
      <c r="H26" s="293"/>
      <c r="I26" s="319"/>
      <c r="J26" s="293"/>
      <c r="K26" s="293"/>
    </row>
    <row r="27" spans="1:11" ht="7.5" customHeight="1">
      <c r="A27" s="186"/>
      <c r="B27" s="315"/>
      <c r="C27" s="316"/>
      <c r="D27" s="317"/>
      <c r="E27" s="301"/>
      <c r="F27" s="291"/>
      <c r="G27" s="194"/>
      <c r="H27" s="291"/>
      <c r="I27" s="194"/>
      <c r="J27" s="291"/>
      <c r="K27" s="291"/>
    </row>
    <row r="28" spans="1:11" ht="16.5" customHeight="1">
      <c r="A28" s="186"/>
      <c r="B28" s="302" t="s">
        <v>165</v>
      </c>
      <c r="C28" s="312" t="s">
        <v>166</v>
      </c>
      <c r="D28" s="306"/>
      <c r="E28" s="303"/>
      <c r="F28" s="292"/>
      <c r="G28" s="195"/>
      <c r="H28" s="292"/>
      <c r="I28" s="195"/>
      <c r="J28" s="292"/>
      <c r="K28" s="292"/>
    </row>
    <row r="29" spans="1:11" ht="15.75">
      <c r="A29" s="186"/>
      <c r="B29" s="302"/>
      <c r="C29" s="311" t="s">
        <v>167</v>
      </c>
      <c r="D29" s="307"/>
      <c r="E29" s="305"/>
      <c r="F29" s="292"/>
      <c r="G29" s="195"/>
      <c r="H29" s="292"/>
      <c r="I29" s="195"/>
      <c r="J29" s="292"/>
      <c r="K29" s="292"/>
    </row>
    <row r="30" spans="1:11" ht="15.75">
      <c r="A30" s="186"/>
      <c r="B30" s="302"/>
      <c r="C30" s="311" t="s">
        <v>168</v>
      </c>
      <c r="D30" s="304"/>
      <c r="E30" s="305"/>
      <c r="F30" s="292"/>
      <c r="G30" s="195"/>
      <c r="H30" s="292"/>
      <c r="I30" s="195"/>
      <c r="J30" s="292"/>
      <c r="K30" s="292"/>
    </row>
    <row r="31" spans="1:11" ht="7.5" customHeight="1">
      <c r="A31" s="186"/>
      <c r="B31" s="302"/>
      <c r="C31" s="311"/>
      <c r="D31" s="304"/>
      <c r="E31" s="305"/>
      <c r="F31" s="292"/>
      <c r="G31" s="195"/>
      <c r="H31" s="292"/>
      <c r="I31" s="195"/>
      <c r="J31" s="292"/>
      <c r="K31" s="292"/>
    </row>
    <row r="32" spans="1:11" ht="7.5" customHeight="1">
      <c r="A32" s="186"/>
      <c r="B32" s="315"/>
      <c r="C32" s="316"/>
      <c r="D32" s="317"/>
      <c r="E32" s="301"/>
      <c r="F32" s="291"/>
      <c r="G32" s="194"/>
      <c r="H32" s="291"/>
      <c r="I32" s="194"/>
      <c r="J32" s="291"/>
      <c r="K32" s="291"/>
    </row>
    <row r="33" spans="1:11" ht="18" customHeight="1">
      <c r="A33" s="186"/>
      <c r="B33" s="302" t="s">
        <v>169</v>
      </c>
      <c r="C33" s="312" t="s">
        <v>170</v>
      </c>
      <c r="D33" s="306"/>
      <c r="E33" s="303"/>
      <c r="F33" s="292"/>
      <c r="G33" s="195"/>
      <c r="H33" s="292"/>
      <c r="I33" s="195"/>
      <c r="J33" s="292"/>
      <c r="K33" s="292"/>
    </row>
    <row r="34" spans="1:11" ht="7.5" customHeight="1">
      <c r="A34" s="186"/>
      <c r="B34" s="318"/>
      <c r="C34" s="314"/>
      <c r="D34" s="308"/>
      <c r="E34" s="309"/>
      <c r="F34" s="293"/>
      <c r="G34" s="319"/>
      <c r="H34" s="293"/>
      <c r="I34" s="319"/>
      <c r="J34" s="293"/>
      <c r="K34" s="293"/>
    </row>
    <row r="35" spans="1:11" ht="7.5" customHeight="1">
      <c r="A35" s="186"/>
      <c r="B35" s="302"/>
      <c r="C35" s="311"/>
      <c r="D35" s="304"/>
      <c r="E35" s="305"/>
      <c r="F35" s="292"/>
      <c r="G35" s="195"/>
      <c r="H35" s="292"/>
      <c r="I35" s="195"/>
      <c r="J35" s="292"/>
      <c r="K35" s="292"/>
    </row>
    <row r="36" spans="1:11" ht="16.5" customHeight="1">
      <c r="A36" s="186"/>
      <c r="B36" s="302" t="s">
        <v>171</v>
      </c>
      <c r="C36" s="312" t="s">
        <v>172</v>
      </c>
      <c r="D36" s="306"/>
      <c r="E36" s="303"/>
      <c r="F36" s="292"/>
      <c r="G36" s="195"/>
      <c r="H36" s="292"/>
      <c r="I36" s="195"/>
      <c r="J36" s="292"/>
      <c r="K36" s="292"/>
    </row>
    <row r="37" spans="1:11" ht="15.75">
      <c r="A37" s="186"/>
      <c r="B37" s="302"/>
      <c r="C37" s="311" t="s">
        <v>173</v>
      </c>
      <c r="D37" s="304"/>
      <c r="E37" s="305"/>
      <c r="F37" s="292"/>
      <c r="G37" s="195"/>
      <c r="H37" s="292"/>
      <c r="I37" s="195"/>
      <c r="J37" s="292"/>
      <c r="K37" s="292"/>
    </row>
    <row r="38" spans="1:11" ht="15.75">
      <c r="A38" s="186"/>
      <c r="B38" s="302"/>
      <c r="C38" s="311" t="s">
        <v>174</v>
      </c>
      <c r="D38" s="304"/>
      <c r="E38" s="305"/>
      <c r="F38" s="292"/>
      <c r="G38" s="195"/>
      <c r="H38" s="292"/>
      <c r="I38" s="195"/>
      <c r="J38" s="292"/>
      <c r="K38" s="292"/>
    </row>
    <row r="39" spans="1:11" ht="7.5" customHeight="1">
      <c r="A39" s="186"/>
      <c r="B39" s="302"/>
      <c r="C39" s="311"/>
      <c r="D39" s="304"/>
      <c r="E39" s="305"/>
      <c r="F39" s="292"/>
      <c r="G39" s="195"/>
      <c r="H39" s="292"/>
      <c r="I39" s="195"/>
      <c r="J39" s="292"/>
      <c r="K39" s="292"/>
    </row>
    <row r="40" spans="1:11" ht="7.5" customHeight="1">
      <c r="A40" s="186"/>
      <c r="B40" s="315"/>
      <c r="C40" s="316"/>
      <c r="D40" s="317"/>
      <c r="E40" s="301"/>
      <c r="F40" s="291"/>
      <c r="G40" s="194"/>
      <c r="H40" s="291"/>
      <c r="I40" s="194"/>
      <c r="J40" s="291"/>
      <c r="K40" s="291"/>
    </row>
    <row r="41" spans="1:11" ht="16.5" customHeight="1">
      <c r="A41" s="186"/>
      <c r="B41" s="302" t="s">
        <v>175</v>
      </c>
      <c r="C41" s="312" t="s">
        <v>176</v>
      </c>
      <c r="D41" s="306"/>
      <c r="E41" s="303"/>
      <c r="F41" s="292"/>
      <c r="G41" s="195"/>
      <c r="H41" s="292"/>
      <c r="I41" s="195"/>
      <c r="J41" s="292"/>
      <c r="K41" s="292"/>
    </row>
    <row r="42" spans="1:11" ht="15.75">
      <c r="A42" s="186"/>
      <c r="B42" s="302"/>
      <c r="C42" s="311" t="s">
        <v>177</v>
      </c>
      <c r="D42" s="304"/>
      <c r="E42" s="305"/>
      <c r="F42" s="292"/>
      <c r="G42" s="195"/>
      <c r="H42" s="292"/>
      <c r="I42" s="195"/>
      <c r="J42" s="292"/>
      <c r="K42" s="310"/>
    </row>
    <row r="43" spans="1:11" ht="7.5" customHeight="1">
      <c r="A43" s="186"/>
      <c r="B43" s="318"/>
      <c r="C43" s="314"/>
      <c r="D43" s="308"/>
      <c r="E43" s="309"/>
      <c r="F43" s="293"/>
      <c r="G43" s="319"/>
      <c r="H43" s="293"/>
      <c r="I43" s="319"/>
      <c r="J43" s="293"/>
      <c r="K43" s="293"/>
    </row>
    <row r="44" spans="1:11" ht="7.5" customHeight="1">
      <c r="A44" s="186"/>
      <c r="B44" s="302"/>
      <c r="C44" s="311"/>
      <c r="D44" s="304"/>
      <c r="E44" s="305"/>
      <c r="F44" s="292"/>
      <c r="G44" s="195"/>
      <c r="H44" s="292"/>
      <c r="I44" s="195"/>
      <c r="J44" s="292"/>
      <c r="K44" s="292"/>
    </row>
    <row r="45" spans="1:11" ht="19.5" customHeight="1">
      <c r="A45" s="186"/>
      <c r="B45" s="302" t="s">
        <v>178</v>
      </c>
      <c r="C45" s="312" t="s">
        <v>179</v>
      </c>
      <c r="D45" s="306"/>
      <c r="E45" s="303"/>
      <c r="F45" s="292"/>
      <c r="G45" s="195"/>
      <c r="H45" s="292"/>
      <c r="I45" s="195"/>
      <c r="J45" s="292"/>
      <c r="K45" s="292"/>
    </row>
    <row r="46" spans="1:11" ht="7.5" customHeight="1">
      <c r="A46" s="186"/>
      <c r="B46" s="302"/>
      <c r="C46" s="311"/>
      <c r="D46" s="304"/>
      <c r="E46" s="305"/>
      <c r="F46" s="292"/>
      <c r="G46" s="195"/>
      <c r="H46" s="292"/>
      <c r="I46" s="195"/>
      <c r="J46" s="292"/>
      <c r="K46" s="292"/>
    </row>
    <row r="47" spans="1:11" ht="7.5" customHeight="1">
      <c r="A47" s="186"/>
      <c r="B47" s="315"/>
      <c r="C47" s="316"/>
      <c r="D47" s="317"/>
      <c r="E47" s="301"/>
      <c r="F47" s="291"/>
      <c r="G47" s="194"/>
      <c r="H47" s="291"/>
      <c r="I47" s="194"/>
      <c r="J47" s="291"/>
      <c r="K47" s="291"/>
    </row>
    <row r="48" spans="1:11" ht="16.5" customHeight="1">
      <c r="A48" s="186"/>
      <c r="B48" s="302" t="s">
        <v>180</v>
      </c>
      <c r="C48" s="312" t="s">
        <v>181</v>
      </c>
      <c r="D48" s="306"/>
      <c r="E48" s="303"/>
      <c r="F48" s="292"/>
      <c r="G48" s="195"/>
      <c r="H48" s="292"/>
      <c r="I48" s="195"/>
      <c r="J48" s="292"/>
      <c r="K48" s="292"/>
    </row>
    <row r="49" spans="1:11" ht="15.75">
      <c r="A49" s="186"/>
      <c r="B49" s="302"/>
      <c r="C49" s="311" t="s">
        <v>251</v>
      </c>
      <c r="D49" s="304"/>
      <c r="E49" s="305"/>
      <c r="F49" s="292"/>
      <c r="G49" s="195"/>
      <c r="H49" s="292"/>
      <c r="I49" s="195"/>
      <c r="J49" s="292"/>
      <c r="K49" s="292"/>
    </row>
    <row r="50" spans="1:11" ht="15.75">
      <c r="A50" s="186"/>
      <c r="B50" s="302"/>
      <c r="C50" s="311" t="s">
        <v>252</v>
      </c>
      <c r="D50" s="304"/>
      <c r="E50" s="305"/>
      <c r="F50" s="292"/>
      <c r="G50" s="195"/>
      <c r="H50" s="292"/>
      <c r="I50" s="195"/>
      <c r="J50" s="292"/>
      <c r="K50" s="292"/>
    </row>
    <row r="51" spans="1:11" ht="15.75">
      <c r="A51" s="186"/>
      <c r="B51" s="302"/>
      <c r="C51" s="311" t="s">
        <v>253</v>
      </c>
      <c r="D51" s="304"/>
      <c r="E51" s="305"/>
      <c r="F51" s="292"/>
      <c r="G51" s="195"/>
      <c r="H51" s="292"/>
      <c r="I51" s="195"/>
      <c r="J51" s="292"/>
      <c r="K51" s="292"/>
    </row>
    <row r="52" spans="1:11" ht="7.5" customHeight="1">
      <c r="A52" s="186"/>
      <c r="B52" s="318"/>
      <c r="C52" s="314"/>
      <c r="D52" s="308"/>
      <c r="E52" s="309"/>
      <c r="F52" s="293"/>
      <c r="G52" s="319"/>
      <c r="H52" s="293"/>
      <c r="I52" s="319"/>
      <c r="J52" s="293"/>
      <c r="K52" s="293"/>
    </row>
    <row r="53" spans="1:11" ht="7.5" customHeight="1">
      <c r="A53" s="186"/>
      <c r="B53" s="302"/>
      <c r="C53" s="311"/>
      <c r="D53" s="304"/>
      <c r="E53" s="305"/>
      <c r="F53" s="292"/>
      <c r="G53" s="195"/>
      <c r="H53" s="292"/>
      <c r="I53" s="195"/>
      <c r="J53" s="292"/>
      <c r="K53" s="292"/>
    </row>
    <row r="54" spans="1:11" ht="21.75" customHeight="1">
      <c r="A54" s="186"/>
      <c r="B54" s="302" t="s">
        <v>184</v>
      </c>
      <c r="C54" s="312" t="s">
        <v>185</v>
      </c>
      <c r="D54" s="306"/>
      <c r="E54" s="303"/>
      <c r="F54" s="292"/>
      <c r="G54" s="195"/>
      <c r="H54" s="292"/>
      <c r="I54" s="195"/>
      <c r="J54" s="292"/>
      <c r="K54" s="292"/>
    </row>
    <row r="55" spans="1:11" ht="7.5" customHeight="1">
      <c r="A55" s="186"/>
      <c r="B55" s="302"/>
      <c r="C55" s="312"/>
      <c r="D55" s="306"/>
      <c r="E55" s="305"/>
      <c r="F55" s="292"/>
      <c r="G55" s="195"/>
      <c r="H55" s="292"/>
      <c r="I55" s="195"/>
      <c r="J55" s="292"/>
      <c r="K55" s="292"/>
    </row>
    <row r="56" spans="1:11" ht="7.5" customHeight="1">
      <c r="A56" s="186"/>
      <c r="B56" s="315"/>
      <c r="C56" s="320"/>
      <c r="D56" s="321"/>
      <c r="E56" s="301"/>
      <c r="F56" s="291"/>
      <c r="G56" s="194"/>
      <c r="H56" s="291"/>
      <c r="I56" s="194"/>
      <c r="J56" s="291"/>
      <c r="K56" s="291"/>
    </row>
    <row r="57" spans="1:11" ht="19.5" customHeight="1">
      <c r="A57" s="186"/>
      <c r="B57" s="302" t="s">
        <v>186</v>
      </c>
      <c r="C57" s="312" t="s">
        <v>254</v>
      </c>
      <c r="D57" s="306"/>
      <c r="E57" s="303"/>
      <c r="F57" s="292"/>
      <c r="G57" s="195"/>
      <c r="H57" s="292"/>
      <c r="I57" s="195"/>
      <c r="J57" s="292"/>
      <c r="K57" s="292"/>
    </row>
    <row r="58" spans="1:11" ht="7.5" customHeight="1">
      <c r="A58" s="186"/>
      <c r="B58" s="302"/>
      <c r="C58" s="312"/>
      <c r="D58" s="306"/>
      <c r="E58" s="305"/>
      <c r="F58" s="292"/>
      <c r="G58" s="195"/>
      <c r="H58" s="292"/>
      <c r="I58" s="195"/>
      <c r="J58" s="292"/>
      <c r="K58" s="292"/>
    </row>
    <row r="59" spans="1:12" ht="7.5" customHeight="1">
      <c r="A59" s="186"/>
      <c r="B59" s="315"/>
      <c r="C59" s="320"/>
      <c r="D59" s="321"/>
      <c r="E59" s="301"/>
      <c r="F59" s="291"/>
      <c r="G59" s="194"/>
      <c r="H59" s="291"/>
      <c r="I59" s="194"/>
      <c r="J59" s="291"/>
      <c r="K59" s="291"/>
      <c r="L59" s="269"/>
    </row>
    <row r="60" spans="1:12" ht="21.75" customHeight="1">
      <c r="A60" s="186"/>
      <c r="B60" s="302" t="s">
        <v>188</v>
      </c>
      <c r="C60" s="312" t="s">
        <v>189</v>
      </c>
      <c r="D60" s="306"/>
      <c r="E60" s="303"/>
      <c r="F60" s="292"/>
      <c r="G60" s="195"/>
      <c r="H60" s="292"/>
      <c r="I60" s="195"/>
      <c r="J60" s="292"/>
      <c r="K60" s="292"/>
      <c r="L60" s="269"/>
    </row>
    <row r="61" spans="1:12" ht="7.5" customHeight="1">
      <c r="A61" s="186"/>
      <c r="B61" s="313"/>
      <c r="C61" s="314"/>
      <c r="D61" s="308"/>
      <c r="E61" s="309"/>
      <c r="F61" s="293"/>
      <c r="G61" s="319"/>
      <c r="H61" s="293"/>
      <c r="I61" s="319"/>
      <c r="J61" s="293"/>
      <c r="K61" s="293"/>
      <c r="L61" s="269"/>
    </row>
    <row r="62" spans="1:11" ht="16.5" customHeight="1">
      <c r="A62" s="186"/>
      <c r="B62" s="195"/>
      <c r="C62" s="198"/>
      <c r="D62" s="198"/>
      <c r="E62" s="195"/>
      <c r="F62" s="195"/>
      <c r="G62" s="195"/>
      <c r="H62" s="195"/>
      <c r="I62" s="195"/>
      <c r="J62" s="195"/>
      <c r="K62" s="195"/>
    </row>
    <row r="63" spans="1:11" ht="16.5" customHeight="1">
      <c r="A63" s="186"/>
      <c r="B63" s="195"/>
      <c r="C63" s="198"/>
      <c r="D63" s="198"/>
      <c r="E63" s="195"/>
      <c r="F63" s="195"/>
      <c r="G63" s="195"/>
      <c r="H63" s="195"/>
      <c r="I63" s="195"/>
      <c r="J63" s="195"/>
      <c r="K63" s="195"/>
    </row>
    <row r="64" spans="1:11" ht="16.5" customHeight="1">
      <c r="A64" s="186"/>
      <c r="B64" s="195"/>
      <c r="C64" s="198"/>
      <c r="D64" s="198"/>
      <c r="E64" s="195"/>
      <c r="F64" s="195"/>
      <c r="G64" s="195"/>
      <c r="H64" s="195"/>
      <c r="I64" s="195"/>
      <c r="J64" s="195"/>
      <c r="K64" s="195"/>
    </row>
    <row r="65" spans="1:11" ht="16.5" customHeight="1">
      <c r="A65" s="186"/>
      <c r="B65" s="195"/>
      <c r="C65" s="198"/>
      <c r="D65" s="198"/>
      <c r="E65" s="195"/>
      <c r="F65" s="195"/>
      <c r="G65" s="195"/>
      <c r="H65" s="195"/>
      <c r="I65" s="195"/>
      <c r="J65" s="195"/>
      <c r="K65" s="195"/>
    </row>
    <row r="66" spans="1:11" ht="16.5" customHeight="1">
      <c r="A66" s="186"/>
      <c r="B66" s="195"/>
      <c r="C66" s="198"/>
      <c r="D66" s="198"/>
      <c r="E66" s="195"/>
      <c r="F66" s="195"/>
      <c r="G66" s="195"/>
      <c r="H66" s="195"/>
      <c r="I66" s="195"/>
      <c r="J66" s="195"/>
      <c r="K66" s="195"/>
    </row>
    <row r="67" spans="1:11" ht="16.5" customHeight="1">
      <c r="A67" s="186"/>
      <c r="B67" s="195"/>
      <c r="C67" s="198"/>
      <c r="D67" s="198"/>
      <c r="E67" s="195"/>
      <c r="F67" s="195"/>
      <c r="G67" s="195"/>
      <c r="H67" s="195"/>
      <c r="I67" s="195"/>
      <c r="J67" s="195"/>
      <c r="K67" s="195"/>
    </row>
    <row r="68" spans="1:11" ht="16.5" customHeight="1">
      <c r="A68" s="186"/>
      <c r="B68" s="195"/>
      <c r="C68" s="198"/>
      <c r="D68" s="198"/>
      <c r="E68" s="195"/>
      <c r="F68" s="195"/>
      <c r="G68" s="195"/>
      <c r="H68" s="195"/>
      <c r="I68" s="195"/>
      <c r="J68" s="195"/>
      <c r="K68" s="195"/>
    </row>
    <row r="69" spans="1:12" ht="16.5" customHeight="1">
      <c r="A69" s="186"/>
      <c r="B69" s="195"/>
      <c r="C69" s="198"/>
      <c r="D69" s="198"/>
      <c r="E69" s="195"/>
      <c r="F69" s="195"/>
      <c r="G69" s="195"/>
      <c r="H69" s="195"/>
      <c r="I69" s="195"/>
      <c r="J69" s="195"/>
      <c r="K69" s="195"/>
      <c r="L69" s="269"/>
    </row>
    <row r="70" spans="1:12" ht="16.5" customHeight="1">
      <c r="A70" s="186"/>
      <c r="B70" s="195"/>
      <c r="C70" s="198"/>
      <c r="D70" s="198"/>
      <c r="E70" s="195"/>
      <c r="F70" s="195"/>
      <c r="G70" s="195"/>
      <c r="H70" s="195"/>
      <c r="I70" s="195"/>
      <c r="J70" s="195"/>
      <c r="K70" s="195"/>
      <c r="L70" s="269"/>
    </row>
    <row r="71" spans="1:11" ht="16.5" customHeight="1">
      <c r="A71" s="186"/>
      <c r="B71" s="195"/>
      <c r="C71" s="198"/>
      <c r="D71" s="198"/>
      <c r="E71" s="195"/>
      <c r="F71" s="195"/>
      <c r="G71" s="195"/>
      <c r="H71" s="195"/>
      <c r="I71" s="195"/>
      <c r="J71" s="195"/>
      <c r="K71" s="195"/>
    </row>
    <row r="72" spans="1:11" ht="16.5" customHeight="1">
      <c r="A72" s="186"/>
      <c r="B72" s="195"/>
      <c r="C72" s="198"/>
      <c r="D72" s="198"/>
      <c r="E72" s="195"/>
      <c r="F72" s="195"/>
      <c r="G72" s="195"/>
      <c r="H72" s="195"/>
      <c r="I72" s="195"/>
      <c r="J72" s="195"/>
      <c r="K72" s="195"/>
    </row>
    <row r="73" spans="1:11" ht="15.75">
      <c r="A73" s="186"/>
      <c r="B73" s="210"/>
      <c r="C73" s="211"/>
      <c r="D73" s="211"/>
      <c r="E73" s="210"/>
      <c r="F73" s="210"/>
      <c r="G73" s="210"/>
      <c r="H73" s="210"/>
      <c r="I73" s="210"/>
      <c r="J73" s="210"/>
      <c r="K73" s="210"/>
    </row>
    <row r="74" spans="1:11" ht="7.5" customHeight="1">
      <c r="A74" s="186"/>
      <c r="B74" s="212"/>
      <c r="C74" s="213"/>
      <c r="D74" s="213"/>
      <c r="E74" s="212"/>
      <c r="F74" s="212"/>
      <c r="G74" s="212"/>
      <c r="H74" s="212"/>
      <c r="I74" s="212"/>
      <c r="J74" s="212"/>
      <c r="K74" s="212"/>
    </row>
    <row r="75" spans="1:11" ht="15.75">
      <c r="A75" s="193"/>
      <c r="B75" s="214"/>
      <c r="C75" s="214"/>
      <c r="D75" s="215"/>
      <c r="E75" s="216" t="s">
        <v>190</v>
      </c>
      <c r="F75" s="217" t="s">
        <v>191</v>
      </c>
      <c r="G75" s="217" t="s">
        <v>192</v>
      </c>
      <c r="H75" s="217" t="s">
        <v>193</v>
      </c>
      <c r="I75" s="217" t="s">
        <v>194</v>
      </c>
      <c r="J75" s="217" t="s">
        <v>195</v>
      </c>
      <c r="K75" s="217" t="s">
        <v>196</v>
      </c>
    </row>
    <row r="76" spans="1:11" ht="15.75">
      <c r="A76" s="193"/>
      <c r="B76" s="215" t="s">
        <v>54</v>
      </c>
      <c r="C76" s="218"/>
      <c r="D76" s="218"/>
      <c r="E76" s="219" t="s">
        <v>197</v>
      </c>
      <c r="F76" s="220" t="s">
        <v>198</v>
      </c>
      <c r="G76" s="220" t="s">
        <v>199</v>
      </c>
      <c r="H76" s="220" t="s">
        <v>200</v>
      </c>
      <c r="I76" s="220" t="s">
        <v>201</v>
      </c>
      <c r="J76" s="220" t="s">
        <v>202</v>
      </c>
      <c r="K76" s="220" t="s">
        <v>203</v>
      </c>
    </row>
    <row r="77" spans="1:11" ht="15.75">
      <c r="A77" s="193"/>
      <c r="B77" s="215"/>
      <c r="C77" s="218"/>
      <c r="D77" s="218"/>
      <c r="E77" s="216" t="s">
        <v>155</v>
      </c>
      <c r="F77" s="217" t="s">
        <v>155</v>
      </c>
      <c r="G77" s="217" t="s">
        <v>155</v>
      </c>
      <c r="H77" s="217" t="s">
        <v>155</v>
      </c>
      <c r="I77" s="217" t="s">
        <v>155</v>
      </c>
      <c r="J77" s="217" t="s">
        <v>155</v>
      </c>
      <c r="K77" s="217" t="s">
        <v>155</v>
      </c>
    </row>
    <row r="78" spans="1:11" ht="7.5" customHeight="1">
      <c r="A78" s="193"/>
      <c r="B78" s="221"/>
      <c r="C78" s="222"/>
      <c r="D78" s="222"/>
      <c r="E78" s="223"/>
      <c r="F78" s="223"/>
      <c r="G78" s="223"/>
      <c r="H78" s="223"/>
      <c r="I78" s="223"/>
      <c r="J78" s="223"/>
      <c r="K78" s="223"/>
    </row>
    <row r="79" spans="1:11" ht="7.5" customHeight="1">
      <c r="A79" s="193"/>
      <c r="B79" s="195"/>
      <c r="C79" s="195"/>
      <c r="D79" s="195"/>
      <c r="E79" s="195"/>
      <c r="F79" s="195"/>
      <c r="G79" s="195"/>
      <c r="H79" s="195"/>
      <c r="I79" s="195"/>
      <c r="J79" s="195"/>
      <c r="K79" s="195"/>
    </row>
    <row r="80" spans="1:11" ht="16.5" customHeight="1">
      <c r="A80" s="193"/>
      <c r="B80" s="196" t="s">
        <v>156</v>
      </c>
      <c r="C80" s="196" t="s">
        <v>157</v>
      </c>
      <c r="D80" s="196"/>
      <c r="E80" s="197"/>
      <c r="F80" s="197"/>
      <c r="G80" s="197"/>
      <c r="H80" s="197"/>
      <c r="I80" s="197"/>
      <c r="J80" s="197"/>
      <c r="K80" s="197"/>
    </row>
    <row r="81" spans="1:11" ht="15.75">
      <c r="A81" s="193"/>
      <c r="B81" s="196"/>
      <c r="C81" s="198" t="s">
        <v>158</v>
      </c>
      <c r="D81" s="198"/>
      <c r="E81" s="197"/>
      <c r="F81" s="197"/>
      <c r="G81" s="197"/>
      <c r="H81" s="197"/>
      <c r="I81" s="197"/>
      <c r="J81" s="197"/>
      <c r="K81" s="197"/>
    </row>
    <row r="82" spans="1:11" ht="15.75">
      <c r="A82" s="193"/>
      <c r="B82" s="196"/>
      <c r="C82" s="198"/>
      <c r="D82" s="198"/>
      <c r="E82" s="197"/>
      <c r="F82" s="195"/>
      <c r="G82" s="195"/>
      <c r="H82" s="195"/>
      <c r="I82" s="195"/>
      <c r="J82" s="224"/>
      <c r="K82" s="195"/>
    </row>
    <row r="83" spans="1:11" ht="16.5" customHeight="1">
      <c r="A83" s="193"/>
      <c r="B83" s="196" t="s">
        <v>159</v>
      </c>
      <c r="C83" s="199" t="s">
        <v>160</v>
      </c>
      <c r="D83" s="199"/>
      <c r="E83" s="197"/>
      <c r="F83" s="197"/>
      <c r="G83" s="197"/>
      <c r="H83" s="197"/>
      <c r="I83" s="197"/>
      <c r="J83" s="197"/>
      <c r="K83" s="197"/>
    </row>
    <row r="84" spans="1:11" ht="15.75">
      <c r="A84" s="193"/>
      <c r="B84" s="196"/>
      <c r="C84" s="198" t="s">
        <v>161</v>
      </c>
      <c r="D84" s="198"/>
      <c r="E84" s="197"/>
      <c r="F84" s="197"/>
      <c r="G84" s="197"/>
      <c r="H84" s="197"/>
      <c r="I84" s="197"/>
      <c r="J84" s="197"/>
      <c r="K84" s="197"/>
    </row>
    <row r="85" spans="1:11" ht="15.75">
      <c r="A85" s="193"/>
      <c r="B85" s="196"/>
      <c r="C85" s="198" t="s">
        <v>162</v>
      </c>
      <c r="D85" s="198"/>
      <c r="E85" s="197"/>
      <c r="F85" s="197"/>
      <c r="G85" s="197"/>
      <c r="H85" s="197"/>
      <c r="I85" s="197"/>
      <c r="J85" s="197"/>
      <c r="K85" s="197"/>
    </row>
    <row r="86" spans="1:11" ht="7.5" customHeight="1">
      <c r="A86" s="193"/>
      <c r="B86" s="200"/>
      <c r="C86" s="201"/>
      <c r="D86" s="201"/>
      <c r="E86" s="202"/>
      <c r="F86" s="202"/>
      <c r="G86" s="202"/>
      <c r="H86" s="202"/>
      <c r="I86" s="202"/>
      <c r="J86" s="202"/>
      <c r="K86" s="202"/>
    </row>
    <row r="87" spans="1:11" ht="7.5" customHeight="1">
      <c r="A87" s="193"/>
      <c r="B87" s="196"/>
      <c r="C87" s="198"/>
      <c r="D87" s="198"/>
      <c r="E87" s="195"/>
      <c r="F87" s="195"/>
      <c r="G87" s="195"/>
      <c r="H87" s="195"/>
      <c r="I87" s="195"/>
      <c r="J87" s="195"/>
      <c r="K87" s="195"/>
    </row>
    <row r="88" spans="1:11" ht="18" customHeight="1">
      <c r="A88" s="193"/>
      <c r="B88" s="196" t="s">
        <v>163</v>
      </c>
      <c r="C88" s="199" t="s">
        <v>164</v>
      </c>
      <c r="D88" s="199"/>
      <c r="E88" s="197"/>
      <c r="F88" s="197"/>
      <c r="G88" s="197"/>
      <c r="H88" s="197"/>
      <c r="I88" s="197"/>
      <c r="J88" s="197"/>
      <c r="K88" s="197"/>
    </row>
    <row r="89" spans="1:11" ht="7.5" customHeight="1" thickBot="1">
      <c r="A89" s="193"/>
      <c r="B89" s="196"/>
      <c r="C89" s="198"/>
      <c r="D89" s="198"/>
      <c r="E89" s="195"/>
      <c r="F89" s="195"/>
      <c r="G89" s="195"/>
      <c r="H89" s="195"/>
      <c r="I89" s="195"/>
      <c r="J89" s="195"/>
      <c r="K89" s="195"/>
    </row>
    <row r="90" spans="1:11" ht="7.5" customHeight="1" thickTop="1">
      <c r="A90" s="193"/>
      <c r="B90" s="203"/>
      <c r="C90" s="204"/>
      <c r="D90" s="204"/>
      <c r="E90" s="205"/>
      <c r="F90" s="205"/>
      <c r="G90" s="205"/>
      <c r="H90" s="205"/>
      <c r="I90" s="205"/>
      <c r="J90" s="205"/>
      <c r="K90" s="205"/>
    </row>
    <row r="91" spans="1:11" ht="16.5" customHeight="1">
      <c r="A91" s="193"/>
      <c r="B91" s="196" t="s">
        <v>165</v>
      </c>
      <c r="C91" s="199" t="s">
        <v>166</v>
      </c>
      <c r="D91" s="199"/>
      <c r="E91" s="197"/>
      <c r="F91" s="197"/>
      <c r="G91" s="197"/>
      <c r="H91" s="197"/>
      <c r="I91" s="197"/>
      <c r="J91" s="197"/>
      <c r="K91" s="197"/>
    </row>
    <row r="92" spans="1:11" ht="15.75">
      <c r="A92" s="193"/>
      <c r="B92" s="196"/>
      <c r="C92" s="198" t="s">
        <v>167</v>
      </c>
      <c r="D92" s="206"/>
      <c r="E92" s="197"/>
      <c r="F92" s="197"/>
      <c r="G92" s="197"/>
      <c r="H92" s="197"/>
      <c r="I92" s="197"/>
      <c r="J92" s="197"/>
      <c r="K92" s="197"/>
    </row>
    <row r="93" spans="1:11" ht="15.75">
      <c r="A93" s="193"/>
      <c r="B93" s="196"/>
      <c r="C93" s="198" t="s">
        <v>168</v>
      </c>
      <c r="D93" s="198"/>
      <c r="E93" s="197"/>
      <c r="F93" s="197"/>
      <c r="G93" s="197"/>
      <c r="H93" s="197"/>
      <c r="I93" s="197"/>
      <c r="J93" s="197"/>
      <c r="K93" s="197"/>
    </row>
    <row r="94" spans="1:11" ht="7.5" customHeight="1">
      <c r="A94" s="193"/>
      <c r="B94" s="200"/>
      <c r="C94" s="201"/>
      <c r="D94" s="201"/>
      <c r="E94" s="202"/>
      <c r="F94" s="202"/>
      <c r="G94" s="202"/>
      <c r="H94" s="202"/>
      <c r="I94" s="202"/>
      <c r="J94" s="202"/>
      <c r="K94" s="202"/>
    </row>
    <row r="95" spans="1:11" ht="7.5" customHeight="1">
      <c r="A95" s="193"/>
      <c r="B95" s="196"/>
      <c r="C95" s="198"/>
      <c r="D95" s="198"/>
      <c r="E95" s="195"/>
      <c r="F95" s="195"/>
      <c r="G95" s="195"/>
      <c r="H95" s="195"/>
      <c r="I95" s="195"/>
      <c r="J95" s="195"/>
      <c r="K95" s="195"/>
    </row>
    <row r="96" spans="1:11" ht="18" customHeight="1">
      <c r="A96" s="193"/>
      <c r="B96" s="196" t="s">
        <v>169</v>
      </c>
      <c r="C96" s="199" t="s">
        <v>170</v>
      </c>
      <c r="D96" s="199"/>
      <c r="E96" s="197"/>
      <c r="F96" s="197"/>
      <c r="G96" s="197"/>
      <c r="H96" s="197"/>
      <c r="I96" s="197"/>
      <c r="J96" s="197"/>
      <c r="K96" s="197"/>
    </row>
    <row r="97" spans="1:11" ht="7.5" customHeight="1" thickBot="1">
      <c r="A97" s="193"/>
      <c r="B97" s="196"/>
      <c r="C97" s="198"/>
      <c r="D97" s="198"/>
      <c r="E97" s="195"/>
      <c r="F97" s="195"/>
      <c r="G97" s="195"/>
      <c r="H97" s="195"/>
      <c r="I97" s="195"/>
      <c r="J97" s="195"/>
      <c r="K97" s="195"/>
    </row>
    <row r="98" spans="1:11" ht="7.5" customHeight="1" thickTop="1">
      <c r="A98" s="193"/>
      <c r="B98" s="203"/>
      <c r="C98" s="204"/>
      <c r="D98" s="204"/>
      <c r="E98" s="205"/>
      <c r="F98" s="205"/>
      <c r="G98" s="205"/>
      <c r="H98" s="205"/>
      <c r="I98" s="205"/>
      <c r="J98" s="205"/>
      <c r="K98" s="205"/>
    </row>
    <row r="99" spans="1:11" ht="16.5" customHeight="1">
      <c r="A99" s="193"/>
      <c r="B99" s="196" t="s">
        <v>171</v>
      </c>
      <c r="C99" s="199" t="s">
        <v>172</v>
      </c>
      <c r="D99" s="199"/>
      <c r="E99" s="197"/>
      <c r="F99" s="197"/>
      <c r="G99" s="197"/>
      <c r="H99" s="197"/>
      <c r="I99" s="197"/>
      <c r="J99" s="197"/>
      <c r="K99" s="197"/>
    </row>
    <row r="100" spans="1:11" ht="15.75">
      <c r="A100" s="193"/>
      <c r="B100" s="196"/>
      <c r="C100" s="198" t="s">
        <v>173</v>
      </c>
      <c r="D100" s="198"/>
      <c r="E100" s="197"/>
      <c r="F100" s="197"/>
      <c r="G100" s="197"/>
      <c r="H100" s="197"/>
      <c r="I100" s="197"/>
      <c r="J100" s="197"/>
      <c r="K100" s="197"/>
    </row>
    <row r="101" spans="1:11" ht="15.75">
      <c r="A101" s="193"/>
      <c r="B101" s="196"/>
      <c r="C101" s="198" t="s">
        <v>174</v>
      </c>
      <c r="D101" s="198"/>
      <c r="E101" s="197"/>
      <c r="F101" s="197"/>
      <c r="G101" s="197"/>
      <c r="H101" s="197"/>
      <c r="I101" s="197"/>
      <c r="J101" s="197"/>
      <c r="K101" s="197"/>
    </row>
    <row r="102" spans="1:11" ht="7.5" customHeight="1">
      <c r="A102" s="193"/>
      <c r="B102" s="200"/>
      <c r="C102" s="201"/>
      <c r="D102" s="201"/>
      <c r="E102" s="202"/>
      <c r="F102" s="202"/>
      <c r="G102" s="202"/>
      <c r="H102" s="202"/>
      <c r="I102" s="202"/>
      <c r="J102" s="202"/>
      <c r="K102" s="202"/>
    </row>
    <row r="103" spans="1:11" ht="7.5" customHeight="1">
      <c r="A103" s="193"/>
      <c r="B103" s="196"/>
      <c r="C103" s="198"/>
      <c r="D103" s="198"/>
      <c r="E103" s="195"/>
      <c r="F103" s="195"/>
      <c r="G103" s="195"/>
      <c r="H103" s="195"/>
      <c r="I103" s="195"/>
      <c r="J103" s="195"/>
      <c r="K103" s="195"/>
    </row>
    <row r="104" spans="1:11" ht="16.5" customHeight="1">
      <c r="A104" s="193"/>
      <c r="B104" s="196" t="s">
        <v>175</v>
      </c>
      <c r="C104" s="199" t="s">
        <v>176</v>
      </c>
      <c r="D104" s="199"/>
      <c r="E104" s="197"/>
      <c r="F104" s="197"/>
      <c r="G104" s="197"/>
      <c r="H104" s="197"/>
      <c r="I104" s="197"/>
      <c r="J104" s="197"/>
      <c r="K104" s="197"/>
    </row>
    <row r="105" spans="1:11" ht="15.75">
      <c r="A105" s="193"/>
      <c r="B105" s="196"/>
      <c r="C105" s="198" t="s">
        <v>204</v>
      </c>
      <c r="D105" s="198"/>
      <c r="E105" s="197"/>
      <c r="F105" s="197"/>
      <c r="G105" s="197"/>
      <c r="H105" s="197"/>
      <c r="I105" s="197"/>
      <c r="J105" s="197"/>
      <c r="K105" s="197"/>
    </row>
    <row r="106" spans="1:11" ht="7.5" customHeight="1" thickBot="1">
      <c r="A106" s="193"/>
      <c r="B106" s="196"/>
      <c r="C106" s="198"/>
      <c r="D106" s="198"/>
      <c r="E106" s="195"/>
      <c r="F106" s="195"/>
      <c r="G106" s="195"/>
      <c r="H106" s="195"/>
      <c r="I106" s="195"/>
      <c r="J106" s="195"/>
      <c r="K106" s="195"/>
    </row>
    <row r="107" spans="1:11" ht="7.5" customHeight="1" thickTop="1">
      <c r="A107" s="193"/>
      <c r="B107" s="203"/>
      <c r="C107" s="204"/>
      <c r="D107" s="204"/>
      <c r="E107" s="205"/>
      <c r="F107" s="205"/>
      <c r="G107" s="205"/>
      <c r="H107" s="205"/>
      <c r="I107" s="205"/>
      <c r="J107" s="205"/>
      <c r="K107" s="205"/>
    </row>
    <row r="108" spans="1:11" ht="19.5" customHeight="1">
      <c r="A108" s="193"/>
      <c r="B108" s="196" t="s">
        <v>178</v>
      </c>
      <c r="C108" s="199" t="s">
        <v>179</v>
      </c>
      <c r="D108" s="199"/>
      <c r="E108" s="197"/>
      <c r="F108" s="197"/>
      <c r="G108" s="197"/>
      <c r="H108" s="197"/>
      <c r="I108" s="197"/>
      <c r="J108" s="197"/>
      <c r="K108" s="197"/>
    </row>
    <row r="109" spans="1:11" ht="7.5" customHeight="1" thickBot="1">
      <c r="A109" s="193"/>
      <c r="B109" s="196"/>
      <c r="C109" s="198"/>
      <c r="D109" s="198"/>
      <c r="E109" s="195"/>
      <c r="F109" s="195"/>
      <c r="G109" s="195"/>
      <c r="H109" s="195"/>
      <c r="I109" s="195"/>
      <c r="J109" s="195"/>
      <c r="K109" s="195"/>
    </row>
    <row r="110" spans="1:11" ht="7.5" customHeight="1" thickTop="1">
      <c r="A110" s="193"/>
      <c r="B110" s="203"/>
      <c r="C110" s="204"/>
      <c r="D110" s="204"/>
      <c r="E110" s="205"/>
      <c r="F110" s="205"/>
      <c r="G110" s="205"/>
      <c r="H110" s="205"/>
      <c r="I110" s="205"/>
      <c r="J110" s="205"/>
      <c r="K110" s="205"/>
    </row>
    <row r="111" spans="1:11" ht="16.5" customHeight="1">
      <c r="A111" s="193"/>
      <c r="B111" s="196" t="s">
        <v>180</v>
      </c>
      <c r="C111" s="199" t="s">
        <v>181</v>
      </c>
      <c r="D111" s="199"/>
      <c r="E111" s="197"/>
      <c r="F111" s="197"/>
      <c r="G111" s="197"/>
      <c r="H111" s="197"/>
      <c r="I111" s="197"/>
      <c r="J111" s="197"/>
      <c r="K111" s="197"/>
    </row>
    <row r="112" spans="1:11" ht="15.75">
      <c r="A112" s="193"/>
      <c r="B112" s="196"/>
      <c r="C112" s="198" t="s">
        <v>182</v>
      </c>
      <c r="D112" s="198"/>
      <c r="E112" s="197"/>
      <c r="F112" s="197"/>
      <c r="G112" s="197"/>
      <c r="H112" s="197"/>
      <c r="I112" s="197"/>
      <c r="J112" s="197"/>
      <c r="K112" s="197"/>
    </row>
    <row r="113" spans="1:11" ht="15.75">
      <c r="A113" s="193"/>
      <c r="B113" s="196"/>
      <c r="C113" s="198" t="s">
        <v>183</v>
      </c>
      <c r="D113" s="198"/>
      <c r="E113" s="197"/>
      <c r="F113" s="197"/>
      <c r="G113" s="197"/>
      <c r="H113" s="197"/>
      <c r="I113" s="197"/>
      <c r="J113" s="197"/>
      <c r="K113" s="197"/>
    </row>
    <row r="114" spans="1:11" ht="15.75">
      <c r="A114" s="193"/>
      <c r="B114" s="196"/>
      <c r="C114" s="198" t="s">
        <v>177</v>
      </c>
      <c r="D114" s="198"/>
      <c r="E114" s="197"/>
      <c r="F114" s="197"/>
      <c r="G114" s="197"/>
      <c r="H114" s="197"/>
      <c r="I114" s="197"/>
      <c r="J114" s="197"/>
      <c r="K114" s="197"/>
    </row>
    <row r="115" spans="1:11" ht="7.5" customHeight="1" thickBot="1">
      <c r="A115" s="193"/>
      <c r="B115" s="196"/>
      <c r="C115" s="198"/>
      <c r="D115" s="198"/>
      <c r="E115" s="195"/>
      <c r="F115" s="195"/>
      <c r="G115" s="195"/>
      <c r="H115" s="195"/>
      <c r="I115" s="195"/>
      <c r="J115" s="195"/>
      <c r="K115" s="195"/>
    </row>
    <row r="116" spans="1:11" ht="7.5" customHeight="1" thickTop="1">
      <c r="A116" s="193"/>
      <c r="B116" s="203"/>
      <c r="C116" s="204"/>
      <c r="D116" s="204"/>
      <c r="E116" s="205"/>
      <c r="F116" s="205"/>
      <c r="G116" s="205"/>
      <c r="H116" s="205"/>
      <c r="I116" s="205"/>
      <c r="J116" s="205"/>
      <c r="K116" s="205"/>
    </row>
    <row r="117" spans="1:11" ht="19.5" customHeight="1">
      <c r="A117" s="193"/>
      <c r="B117" s="196" t="s">
        <v>184</v>
      </c>
      <c r="C117" s="199" t="s">
        <v>185</v>
      </c>
      <c r="D117" s="199"/>
      <c r="E117" s="197"/>
      <c r="F117" s="197"/>
      <c r="G117" s="197"/>
      <c r="H117" s="197"/>
      <c r="I117" s="197"/>
      <c r="J117" s="197"/>
      <c r="K117" s="197"/>
    </row>
    <row r="118" spans="1:11" ht="7.5" customHeight="1" thickBot="1">
      <c r="A118" s="193"/>
      <c r="B118" s="196"/>
      <c r="C118" s="199"/>
      <c r="D118" s="199"/>
      <c r="E118" s="195"/>
      <c r="F118" s="195"/>
      <c r="G118" s="195"/>
      <c r="H118" s="195"/>
      <c r="I118" s="195"/>
      <c r="J118" s="195"/>
      <c r="K118" s="195"/>
    </row>
    <row r="119" spans="1:11" ht="7.5" customHeight="1" thickTop="1">
      <c r="A119" s="193"/>
      <c r="B119" s="203"/>
      <c r="C119" s="207"/>
      <c r="D119" s="207"/>
      <c r="E119" s="205"/>
      <c r="F119" s="205"/>
      <c r="G119" s="205"/>
      <c r="H119" s="205"/>
      <c r="I119" s="205"/>
      <c r="J119" s="205"/>
      <c r="K119" s="205"/>
    </row>
    <row r="120" spans="1:11" ht="19.5" customHeight="1">
      <c r="A120" s="193"/>
      <c r="B120" s="196" t="s">
        <v>186</v>
      </c>
      <c r="C120" s="199" t="s">
        <v>187</v>
      </c>
      <c r="D120" s="199"/>
      <c r="E120" s="197"/>
      <c r="F120" s="197"/>
      <c r="G120" s="197"/>
      <c r="H120" s="197"/>
      <c r="I120" s="197"/>
      <c r="J120" s="197"/>
      <c r="K120" s="197"/>
    </row>
    <row r="121" spans="1:11" ht="7.5" customHeight="1" thickBot="1">
      <c r="A121" s="193"/>
      <c r="B121" s="196"/>
      <c r="C121" s="199"/>
      <c r="D121" s="199"/>
      <c r="E121" s="195"/>
      <c r="F121" s="195"/>
      <c r="G121" s="195"/>
      <c r="H121" s="195"/>
      <c r="I121" s="195"/>
      <c r="J121" s="195"/>
      <c r="K121" s="195"/>
    </row>
    <row r="122" spans="1:11" ht="7.5" customHeight="1" thickTop="1">
      <c r="A122" s="193"/>
      <c r="B122" s="203"/>
      <c r="C122" s="207"/>
      <c r="D122" s="207"/>
      <c r="E122" s="205"/>
      <c r="F122" s="205"/>
      <c r="G122" s="205"/>
      <c r="H122" s="205"/>
      <c r="I122" s="205"/>
      <c r="J122" s="205"/>
      <c r="K122" s="205"/>
    </row>
    <row r="123" spans="1:11" ht="21.75" customHeight="1">
      <c r="A123" s="193"/>
      <c r="B123" s="196" t="s">
        <v>188</v>
      </c>
      <c r="C123" s="199" t="s">
        <v>189</v>
      </c>
      <c r="D123" s="199"/>
      <c r="E123" s="197"/>
      <c r="F123" s="197"/>
      <c r="G123" s="197"/>
      <c r="H123" s="197"/>
      <c r="I123" s="197"/>
      <c r="J123" s="197"/>
      <c r="K123" s="197"/>
    </row>
    <row r="124" spans="1:11" ht="7.5" customHeight="1" thickBot="1">
      <c r="A124" s="193"/>
      <c r="B124" s="208"/>
      <c r="C124" s="209"/>
      <c r="D124" s="209"/>
      <c r="E124" s="208"/>
      <c r="F124" s="208"/>
      <c r="G124" s="208"/>
      <c r="H124" s="208"/>
      <c r="I124" s="208"/>
      <c r="J124" s="208"/>
      <c r="K124" s="208"/>
    </row>
    <row r="125" spans="2:11" ht="16.5" customHeight="1" thickTop="1">
      <c r="B125" s="190"/>
      <c r="C125" s="190"/>
      <c r="D125" s="190"/>
      <c r="E125" s="190"/>
      <c r="F125" s="190"/>
      <c r="G125" s="190"/>
      <c r="H125" s="190"/>
      <c r="I125" s="190"/>
      <c r="J125" s="190"/>
      <c r="K125" s="190"/>
    </row>
  </sheetData>
  <mergeCells count="2">
    <mergeCell ref="B9:K9"/>
    <mergeCell ref="B13:C13"/>
  </mergeCells>
  <printOptions horizontalCentered="1"/>
  <pageMargins left="0.3937007874015748" right="0.1968503937007874" top="0.7874015748031497" bottom="0.7874015748031497" header="0.31496062992125984" footer="0.31496062992125984"/>
  <pageSetup fitToHeight="2" horizontalDpi="300" verticalDpi="300" orientation="landscape" paperSize="9" scale="60" r:id="rId2"/>
  <rowBreaks count="2" manualBreakCount="2">
    <brk id="61" max="11" man="1"/>
    <brk id="70" min="1" max="1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2"/>
  <sheetViews>
    <sheetView view="pageBreakPreview" zoomScaleNormal="75" zoomScaleSheetLayoutView="100" workbookViewId="0" topLeftCell="A6">
      <selection activeCell="C87" sqref="C87"/>
    </sheetView>
  </sheetViews>
  <sheetFormatPr defaultColWidth="11.421875" defaultRowHeight="12.75"/>
  <cols>
    <col min="1" max="1" width="1.57421875" style="149" customWidth="1"/>
    <col min="2" max="2" width="20.57421875" style="149" customWidth="1"/>
    <col min="3" max="3" width="73.421875" style="149" customWidth="1"/>
    <col min="4" max="4" width="28.57421875" style="149" customWidth="1"/>
    <col min="5" max="5" width="24.7109375" style="149" customWidth="1"/>
    <col min="6" max="6" width="20.00390625" style="149" customWidth="1"/>
    <col min="7" max="7" width="31.421875" style="149" customWidth="1"/>
    <col min="8" max="8" width="15.28125" style="149" customWidth="1"/>
    <col min="9" max="16384" width="11.421875" style="149" customWidth="1"/>
  </cols>
  <sheetData>
    <row r="1" spans="1:4" ht="12.75">
      <c r="A1" s="149">
        <v>65</v>
      </c>
      <c r="B1" s="150"/>
      <c r="C1" s="150"/>
      <c r="D1" s="150"/>
    </row>
    <row r="2" spans="2:4" ht="12.75">
      <c r="B2" s="150"/>
      <c r="C2" s="150"/>
      <c r="D2" s="150"/>
    </row>
    <row r="3" spans="2:4" ht="12.75">
      <c r="B3" s="150"/>
      <c r="C3" s="150"/>
      <c r="D3" s="150"/>
    </row>
    <row r="4" spans="2:4" ht="12.75">
      <c r="B4" s="150"/>
      <c r="C4" s="150"/>
      <c r="D4" s="150"/>
    </row>
    <row r="5" spans="2:4" ht="12.75">
      <c r="B5" s="151" t="s">
        <v>103</v>
      </c>
      <c r="C5" s="152"/>
      <c r="D5" s="153"/>
    </row>
    <row r="6" spans="2:4" ht="12.75">
      <c r="B6" s="151" t="s">
        <v>104</v>
      </c>
      <c r="C6" s="151"/>
      <c r="D6" s="153"/>
    </row>
    <row r="7" spans="2:4" ht="12.75">
      <c r="B7" s="151" t="s">
        <v>105</v>
      </c>
      <c r="C7" s="151"/>
      <c r="D7" s="153"/>
    </row>
    <row r="8" spans="2:4" ht="12.75">
      <c r="B8" s="151" t="s">
        <v>106</v>
      </c>
      <c r="C8" s="151"/>
      <c r="D8" s="153"/>
    </row>
    <row r="9" spans="2:4" ht="12.75">
      <c r="B9" s="151" t="s">
        <v>248</v>
      </c>
      <c r="C9" s="151"/>
      <c r="D9" s="153"/>
    </row>
    <row r="10" spans="2:4" ht="12.75">
      <c r="B10" s="151" t="s">
        <v>107</v>
      </c>
      <c r="C10" s="151"/>
      <c r="D10" s="153"/>
    </row>
    <row r="11" spans="2:4" ht="12.75">
      <c r="B11" s="150"/>
      <c r="C11" s="150"/>
      <c r="D11" s="150"/>
    </row>
    <row r="12" spans="2:4" ht="20.25">
      <c r="B12" s="393" t="s">
        <v>295</v>
      </c>
      <c r="C12" s="393"/>
      <c r="D12" s="393"/>
    </row>
    <row r="13" spans="2:4" ht="20.25">
      <c r="B13" s="390"/>
      <c r="C13" s="390"/>
      <c r="D13" s="390"/>
    </row>
    <row r="14" spans="2:4" ht="12.75">
      <c r="B14" s="150"/>
      <c r="C14" s="150"/>
      <c r="D14" s="150"/>
    </row>
    <row r="15" spans="2:4" ht="9.75" customHeight="1">
      <c r="B15" s="322"/>
      <c r="C15" s="323"/>
      <c r="D15" s="328"/>
    </row>
    <row r="16" spans="2:4" ht="15.75">
      <c r="B16" s="324" t="s">
        <v>54</v>
      </c>
      <c r="C16" s="325"/>
      <c r="D16" s="329" t="s">
        <v>13</v>
      </c>
    </row>
    <row r="17" spans="2:4" ht="9.75" customHeight="1">
      <c r="B17" s="326"/>
      <c r="C17" s="327"/>
      <c r="D17" s="330"/>
    </row>
    <row r="18" spans="2:4" ht="7.5" customHeight="1">
      <c r="B18" s="154"/>
      <c r="C18" s="155"/>
      <c r="D18" s="331"/>
    </row>
    <row r="19" spans="2:4" ht="16.5" customHeight="1">
      <c r="B19" s="156" t="s">
        <v>109</v>
      </c>
      <c r="C19" s="155"/>
      <c r="D19" s="331"/>
    </row>
    <row r="20" spans="2:4" ht="7.5" customHeight="1">
      <c r="B20" s="154"/>
      <c r="C20" s="155"/>
      <c r="D20" s="331"/>
    </row>
    <row r="21" spans="2:4" s="157" customFormat="1" ht="16.5" customHeight="1">
      <c r="B21" s="156" t="s">
        <v>110</v>
      </c>
      <c r="C21" s="158"/>
      <c r="D21" s="332"/>
    </row>
    <row r="22" spans="2:4" ht="16.5" customHeight="1">
      <c r="B22" s="154"/>
      <c r="C22" s="155"/>
      <c r="D22" s="333"/>
    </row>
    <row r="23" spans="2:4" s="157" customFormat="1" ht="16.5" customHeight="1">
      <c r="B23" s="156" t="s">
        <v>111</v>
      </c>
      <c r="C23" s="158"/>
      <c r="D23" s="332"/>
    </row>
    <row r="24" spans="2:4" ht="16.5" customHeight="1">
      <c r="B24" s="160" t="s">
        <v>267</v>
      </c>
      <c r="C24" s="161"/>
      <c r="D24" s="334"/>
    </row>
    <row r="25" spans="2:4" ht="16.5" customHeight="1">
      <c r="B25" s="160" t="s">
        <v>266</v>
      </c>
      <c r="C25" s="161"/>
      <c r="D25" s="334"/>
    </row>
    <row r="26" spans="2:4" ht="16.5" customHeight="1">
      <c r="B26" s="160" t="s">
        <v>265</v>
      </c>
      <c r="C26" s="161"/>
      <c r="D26" s="334"/>
    </row>
    <row r="27" spans="2:4" ht="16.5" customHeight="1">
      <c r="B27" s="160" t="s">
        <v>264</v>
      </c>
      <c r="C27" s="161"/>
      <c r="D27" s="334"/>
    </row>
    <row r="28" spans="2:4" ht="16.5" customHeight="1">
      <c r="B28" s="160" t="s">
        <v>263</v>
      </c>
      <c r="C28" s="161"/>
      <c r="D28" s="334"/>
    </row>
    <row r="29" spans="2:4" ht="16.5" customHeight="1">
      <c r="B29" s="160" t="s">
        <v>268</v>
      </c>
      <c r="C29" s="161"/>
      <c r="D29" s="334"/>
    </row>
    <row r="30" spans="2:4" ht="16.5" customHeight="1">
      <c r="B30" s="160" t="s">
        <v>269</v>
      </c>
      <c r="C30" s="161"/>
      <c r="D30" s="334"/>
    </row>
    <row r="31" spans="2:4" ht="16.5" customHeight="1">
      <c r="B31" s="160" t="s">
        <v>270</v>
      </c>
      <c r="C31" s="161"/>
      <c r="D31" s="334"/>
    </row>
    <row r="32" spans="2:4" ht="16.5" customHeight="1">
      <c r="B32" s="160" t="s">
        <v>271</v>
      </c>
      <c r="C32" s="161"/>
      <c r="D32" s="334"/>
    </row>
    <row r="33" spans="2:4" ht="16.5" customHeight="1">
      <c r="B33" s="160" t="s">
        <v>272</v>
      </c>
      <c r="C33" s="161"/>
      <c r="D33" s="334"/>
    </row>
    <row r="34" spans="2:4" ht="16.5" customHeight="1">
      <c r="B34" s="154"/>
      <c r="C34" s="155"/>
      <c r="D34" s="333"/>
    </row>
    <row r="35" spans="2:4" s="157" customFormat="1" ht="16.5" customHeight="1">
      <c r="B35" s="156" t="s">
        <v>296</v>
      </c>
      <c r="C35" s="158"/>
      <c r="D35" s="335"/>
    </row>
    <row r="36" spans="2:4" ht="16.5" customHeight="1">
      <c r="B36" s="154"/>
      <c r="C36" s="155"/>
      <c r="D36" s="333"/>
    </row>
    <row r="37" spans="2:4" ht="16.5" customHeight="1">
      <c r="B37" s="156" t="s">
        <v>297</v>
      </c>
      <c r="C37" s="155"/>
      <c r="D37" s="335"/>
    </row>
    <row r="38" spans="2:4" ht="16.5" customHeight="1">
      <c r="B38" s="154"/>
      <c r="C38" s="155"/>
      <c r="D38" s="333"/>
    </row>
    <row r="39" spans="2:4" ht="16.5" customHeight="1" hidden="1">
      <c r="B39" s="156"/>
      <c r="C39" s="155"/>
      <c r="D39" s="336"/>
    </row>
    <row r="40" spans="2:4" s="157" customFormat="1" ht="16.5" customHeight="1">
      <c r="B40" s="156" t="s">
        <v>298</v>
      </c>
      <c r="C40" s="158"/>
      <c r="D40" s="335"/>
    </row>
    <row r="41" spans="2:4" s="157" customFormat="1" ht="16.5" customHeight="1">
      <c r="B41" s="156"/>
      <c r="C41" s="158"/>
      <c r="D41" s="337"/>
    </row>
    <row r="42" spans="2:4" ht="16.5" customHeight="1">
      <c r="B42" s="156" t="s">
        <v>226</v>
      </c>
      <c r="C42" s="155"/>
      <c r="D42" s="333"/>
    </row>
    <row r="43" spans="2:4" s="157" customFormat="1" ht="16.5" customHeight="1">
      <c r="B43" s="156" t="s">
        <v>299</v>
      </c>
      <c r="C43" s="158"/>
      <c r="D43" s="332"/>
    </row>
    <row r="44" spans="2:4" s="157" customFormat="1" ht="16.5" customHeight="1">
      <c r="B44" s="179"/>
      <c r="C44" s="158"/>
      <c r="D44" s="337"/>
    </row>
    <row r="45" spans="2:4" ht="16.5" customHeight="1">
      <c r="B45" s="156" t="s">
        <v>226</v>
      </c>
      <c r="C45" s="161"/>
      <c r="D45" s="334"/>
    </row>
    <row r="46" spans="2:4" ht="16.5" customHeight="1">
      <c r="B46" s="156" t="s">
        <v>299</v>
      </c>
      <c r="C46" s="158"/>
      <c r="D46" s="335"/>
    </row>
    <row r="47" spans="2:4" ht="16.5" customHeight="1">
      <c r="B47" s="179"/>
      <c r="C47" s="158"/>
      <c r="D47" s="338"/>
    </row>
    <row r="48" spans="2:4" ht="16.5" customHeight="1">
      <c r="B48" s="156" t="s">
        <v>226</v>
      </c>
      <c r="C48" s="161"/>
      <c r="D48" s="334"/>
    </row>
    <row r="49" spans="2:4" ht="16.5" customHeight="1">
      <c r="B49" s="156" t="s">
        <v>244</v>
      </c>
      <c r="C49" s="161"/>
      <c r="D49" s="332"/>
    </row>
    <row r="50" spans="2:4" ht="16.5" customHeight="1">
      <c r="B50" s="156"/>
      <c r="C50" s="161"/>
      <c r="D50" s="337"/>
    </row>
    <row r="51" spans="2:4" ht="16.5" customHeight="1">
      <c r="B51" s="262"/>
      <c r="C51" s="263"/>
      <c r="D51" s="339"/>
    </row>
    <row r="52" spans="2:4" ht="17.25" customHeight="1">
      <c r="B52" s="164" t="s">
        <v>112</v>
      </c>
      <c r="C52" s="261"/>
      <c r="D52" s="340"/>
    </row>
    <row r="53" spans="2:4" ht="18" customHeight="1">
      <c r="B53" s="154"/>
      <c r="C53" s="165"/>
      <c r="D53" s="336"/>
    </row>
    <row r="54" spans="2:4" ht="7.5" customHeight="1">
      <c r="B54" s="166"/>
      <c r="C54" s="167"/>
      <c r="D54" s="341"/>
    </row>
    <row r="55" spans="2:4" ht="18" customHeight="1">
      <c r="B55" s="154"/>
      <c r="C55" s="155"/>
      <c r="D55" s="340"/>
    </row>
    <row r="56" spans="2:4" ht="16.5" customHeight="1">
      <c r="B56" s="156" t="s">
        <v>113</v>
      </c>
      <c r="C56" s="155"/>
      <c r="D56" s="340"/>
    </row>
    <row r="57" spans="2:4" ht="14.25" customHeight="1">
      <c r="B57" s="154"/>
      <c r="C57" s="155"/>
      <c r="D57" s="340"/>
    </row>
    <row r="58" spans="1:4" s="157" customFormat="1" ht="16.5" customHeight="1">
      <c r="A58" s="168"/>
      <c r="B58" s="156" t="s">
        <v>216</v>
      </c>
      <c r="C58" s="158"/>
      <c r="D58" s="337"/>
    </row>
    <row r="59" spans="2:4" ht="16.5" customHeight="1">
      <c r="B59" s="160" t="s">
        <v>149</v>
      </c>
      <c r="C59" s="161"/>
      <c r="D59" s="334"/>
    </row>
    <row r="60" spans="2:6" ht="16.5" customHeight="1">
      <c r="B60" s="160" t="s">
        <v>233</v>
      </c>
      <c r="C60" s="161"/>
      <c r="D60" s="334"/>
      <c r="F60" s="257"/>
    </row>
    <row r="61" spans="2:4" ht="16.5" customHeight="1">
      <c r="B61" s="160" t="s">
        <v>234</v>
      </c>
      <c r="C61" s="161"/>
      <c r="D61" s="334"/>
    </row>
    <row r="62" spans="2:4" ht="16.5" customHeight="1">
      <c r="B62" s="160" t="s">
        <v>235</v>
      </c>
      <c r="C62" s="161"/>
      <c r="D62" s="334"/>
    </row>
    <row r="63" spans="2:4" ht="15.75" customHeight="1">
      <c r="B63" s="160"/>
      <c r="C63" s="155"/>
      <c r="D63" s="334"/>
    </row>
    <row r="64" spans="2:4" s="157" customFormat="1" ht="16.5" customHeight="1">
      <c r="B64" s="156" t="s">
        <v>114</v>
      </c>
      <c r="C64" s="158"/>
      <c r="D64" s="337"/>
    </row>
    <row r="65" spans="2:4" ht="16.5" customHeight="1">
      <c r="B65" s="160" t="s">
        <v>115</v>
      </c>
      <c r="C65" s="155"/>
      <c r="D65" s="334"/>
    </row>
    <row r="66" spans="2:4" ht="7.5" customHeight="1">
      <c r="B66" s="154"/>
      <c r="C66" s="155"/>
      <c r="D66" s="340"/>
    </row>
    <row r="67" spans="2:4" ht="7.5" customHeight="1">
      <c r="B67" s="162"/>
      <c r="C67" s="163"/>
      <c r="D67" s="342"/>
    </row>
    <row r="68" spans="2:4" ht="18" customHeight="1">
      <c r="B68" s="164" t="s">
        <v>116</v>
      </c>
      <c r="C68" s="158"/>
      <c r="D68" s="336"/>
    </row>
    <row r="69" spans="2:4" ht="7.5" customHeight="1">
      <c r="B69" s="164"/>
      <c r="C69" s="158"/>
      <c r="D69" s="343"/>
    </row>
    <row r="70" spans="2:4" ht="7.5" customHeight="1">
      <c r="B70" s="169"/>
      <c r="C70" s="170"/>
      <c r="D70" s="344"/>
    </row>
    <row r="71" spans="2:6" ht="18" customHeight="1">
      <c r="B71" s="164" t="s">
        <v>117</v>
      </c>
      <c r="C71" s="158"/>
      <c r="D71" s="336"/>
      <c r="F71" s="257"/>
    </row>
    <row r="72" spans="2:4" ht="7.5" customHeight="1">
      <c r="B72" s="164"/>
      <c r="C72" s="158"/>
      <c r="D72" s="343"/>
    </row>
    <row r="73" spans="2:4" ht="7.5" customHeight="1">
      <c r="B73" s="169"/>
      <c r="C73" s="170"/>
      <c r="D73" s="344"/>
    </row>
    <row r="74" spans="2:4" ht="18" customHeight="1">
      <c r="B74" s="164" t="s">
        <v>273</v>
      </c>
      <c r="C74" s="158"/>
      <c r="D74" s="336"/>
    </row>
    <row r="75" spans="2:4" ht="7.5" customHeight="1">
      <c r="B75" s="164"/>
      <c r="C75" s="158"/>
      <c r="D75" s="343"/>
    </row>
    <row r="76" spans="2:4" ht="7.5" customHeight="1">
      <c r="B76" s="169"/>
      <c r="C76" s="170"/>
      <c r="D76" s="344"/>
    </row>
    <row r="77" spans="2:4" ht="18" customHeight="1">
      <c r="B77" s="164" t="s">
        <v>118</v>
      </c>
      <c r="C77" s="165"/>
      <c r="D77" s="337"/>
    </row>
    <row r="78" spans="2:4" ht="7.5" customHeight="1">
      <c r="B78" s="171"/>
      <c r="C78" s="172"/>
      <c r="D78" s="345"/>
    </row>
    <row r="79" spans="2:4" ht="15">
      <c r="B79" s="155"/>
      <c r="C79" s="155"/>
      <c r="D79" s="173"/>
    </row>
    <row r="80" spans="2:4" ht="12.75">
      <c r="B80" s="394"/>
      <c r="C80" s="394"/>
      <c r="D80" s="395"/>
    </row>
    <row r="81" spans="2:4" ht="12.75">
      <c r="B81" s="394"/>
      <c r="C81" s="394"/>
      <c r="D81" s="396"/>
    </row>
    <row r="82" spans="2:4" ht="12.75">
      <c r="B82" s="394"/>
      <c r="C82" s="394"/>
      <c r="D82" s="396"/>
    </row>
    <row r="83" spans="2:4" ht="12.75">
      <c r="B83" s="394"/>
      <c r="C83" s="394"/>
      <c r="D83" s="396"/>
    </row>
    <row r="84" spans="2:4" ht="12.75">
      <c r="B84" s="394"/>
      <c r="C84" s="394"/>
      <c r="D84" s="396"/>
    </row>
    <row r="85" spans="2:4" ht="12.75">
      <c r="B85" s="394"/>
      <c r="C85" s="394"/>
      <c r="D85" s="396"/>
    </row>
    <row r="86" spans="2:4" ht="12.75">
      <c r="B86" s="394"/>
      <c r="C86" s="394"/>
      <c r="D86" s="397"/>
    </row>
    <row r="87" spans="2:4" ht="15.75">
      <c r="B87" s="398"/>
      <c r="C87" s="261"/>
      <c r="D87" s="399"/>
    </row>
    <row r="88" spans="2:4" ht="15.75">
      <c r="B88" s="398"/>
      <c r="C88" s="261"/>
      <c r="D88" s="399"/>
    </row>
    <row r="89" spans="2:4" ht="15.75">
      <c r="B89" s="398"/>
      <c r="C89" s="394"/>
      <c r="D89" s="399"/>
    </row>
    <row r="90" spans="2:4" ht="12.75">
      <c r="B90" s="394"/>
      <c r="C90" s="394"/>
      <c r="D90" s="396"/>
    </row>
    <row r="91" spans="2:8" ht="12.75">
      <c r="B91" s="394"/>
      <c r="C91" s="394"/>
      <c r="D91" s="396"/>
      <c r="H91" s="257"/>
    </row>
    <row r="92" spans="2:8" ht="15.75">
      <c r="B92" s="398"/>
      <c r="C92" s="400"/>
      <c r="D92" s="399"/>
      <c r="F92" s="156"/>
      <c r="G92" s="161"/>
      <c r="H92" s="159"/>
    </row>
    <row r="93" spans="2:8" ht="15.75">
      <c r="B93" s="398"/>
      <c r="C93" s="400"/>
      <c r="D93" s="399"/>
      <c r="F93" s="156"/>
      <c r="G93" s="161"/>
      <c r="H93" s="159"/>
    </row>
    <row r="94" spans="2:4" ht="12.75">
      <c r="B94" s="150"/>
      <c r="C94" s="150"/>
      <c r="D94" s="174"/>
    </row>
    <row r="95" spans="2:4" ht="15.75">
      <c r="B95" s="178" t="e">
        <f>+#REF!</f>
        <v>#REF!</v>
      </c>
      <c r="C95" s="150"/>
      <c r="D95" s="174"/>
    </row>
    <row r="97" spans="2:4" ht="15.75">
      <c r="B97" s="176">
        <v>1</v>
      </c>
      <c r="C97" s="175" t="s">
        <v>119</v>
      </c>
      <c r="D97" s="177" t="s">
        <v>134</v>
      </c>
    </row>
    <row r="98" spans="2:4" ht="15.75">
      <c r="B98" s="176">
        <v>2</v>
      </c>
      <c r="C98" s="175" t="s">
        <v>102</v>
      </c>
      <c r="D98" s="177" t="s">
        <v>108</v>
      </c>
    </row>
    <row r="99" spans="2:4" ht="15.75">
      <c r="B99" s="176">
        <v>3</v>
      </c>
      <c r="C99" s="175" t="s">
        <v>120</v>
      </c>
      <c r="D99" s="177" t="s">
        <v>135</v>
      </c>
    </row>
    <row r="100" spans="2:4" ht="15.75">
      <c r="B100" s="176">
        <v>4</v>
      </c>
      <c r="C100" s="175" t="s">
        <v>121</v>
      </c>
      <c r="D100" s="177" t="s">
        <v>136</v>
      </c>
    </row>
    <row r="101" spans="2:4" ht="15.75">
      <c r="B101" s="176">
        <v>5</v>
      </c>
      <c r="C101" s="175" t="s">
        <v>122</v>
      </c>
      <c r="D101" s="177" t="s">
        <v>137</v>
      </c>
    </row>
    <row r="102" spans="2:4" ht="15.75">
      <c r="B102" s="176">
        <v>6</v>
      </c>
      <c r="C102" s="175" t="s">
        <v>123</v>
      </c>
      <c r="D102" s="177" t="s">
        <v>138</v>
      </c>
    </row>
    <row r="103" spans="2:4" ht="15.75">
      <c r="B103" s="176">
        <v>7</v>
      </c>
      <c r="C103" s="175" t="s">
        <v>124</v>
      </c>
      <c r="D103" s="177" t="s">
        <v>139</v>
      </c>
    </row>
    <row r="104" spans="2:4" ht="15.75">
      <c r="B104" s="176">
        <v>8</v>
      </c>
      <c r="C104" s="175" t="s">
        <v>125</v>
      </c>
      <c r="D104" s="177" t="s">
        <v>140</v>
      </c>
    </row>
    <row r="105" spans="2:4" ht="15.75">
      <c r="B105" s="176">
        <v>9</v>
      </c>
      <c r="C105" s="175" t="s">
        <v>126</v>
      </c>
      <c r="D105" s="177" t="s">
        <v>141</v>
      </c>
    </row>
    <row r="106" spans="2:4" ht="15.75">
      <c r="B106" s="176">
        <v>10</v>
      </c>
      <c r="C106" s="175" t="s">
        <v>127</v>
      </c>
      <c r="D106" s="177" t="s">
        <v>142</v>
      </c>
    </row>
    <row r="107" spans="2:4" ht="15.75">
      <c r="B107" s="176">
        <v>11</v>
      </c>
      <c r="C107" s="175" t="s">
        <v>128</v>
      </c>
      <c r="D107" s="177" t="s">
        <v>143</v>
      </c>
    </row>
    <row r="108" spans="2:4" ht="15.75">
      <c r="B108" s="176">
        <v>12</v>
      </c>
      <c r="C108" s="175" t="s">
        <v>129</v>
      </c>
      <c r="D108" s="177" t="s">
        <v>144</v>
      </c>
    </row>
    <row r="109" spans="2:4" ht="15.75">
      <c r="B109" s="176">
        <v>13</v>
      </c>
      <c r="C109" s="175" t="s">
        <v>130</v>
      </c>
      <c r="D109" s="177" t="s">
        <v>145</v>
      </c>
    </row>
    <row r="110" spans="2:4" ht="15.75">
      <c r="B110" s="176">
        <v>14</v>
      </c>
      <c r="C110" s="175" t="s">
        <v>131</v>
      </c>
      <c r="D110" s="177" t="s">
        <v>146</v>
      </c>
    </row>
    <row r="111" spans="2:4" ht="15.75">
      <c r="B111" s="176">
        <v>15</v>
      </c>
      <c r="C111" s="175" t="s">
        <v>132</v>
      </c>
      <c r="D111" s="177" t="s">
        <v>147</v>
      </c>
    </row>
    <row r="112" spans="2:4" ht="15.75">
      <c r="B112" s="176">
        <v>16</v>
      </c>
      <c r="C112" s="175" t="s">
        <v>133</v>
      </c>
      <c r="D112" s="177" t="s">
        <v>148</v>
      </c>
    </row>
  </sheetData>
  <mergeCells count="1">
    <mergeCell ref="B12:D12"/>
  </mergeCells>
  <printOptions horizontalCentered="1"/>
  <pageMargins left="0.7874015748031497" right="0.5905511811023623" top="0.65" bottom="0.71" header="0.5118110236220472" footer="0.55"/>
  <pageSetup horizontalDpi="300" verticalDpi="300" orientation="portrait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115"/>
  <sheetViews>
    <sheetView showZeros="0" view="pageBreakPreview" zoomScale="80" zoomScaleNormal="75" zoomScaleSheetLayoutView="80" workbookViewId="0" topLeftCell="G40">
      <selection activeCell="C65" sqref="C65"/>
    </sheetView>
  </sheetViews>
  <sheetFormatPr defaultColWidth="19.00390625" defaultRowHeight="12.75"/>
  <cols>
    <col min="1" max="1" width="8.57421875" style="6" customWidth="1"/>
    <col min="2" max="2" width="11.421875" style="6" customWidth="1"/>
    <col min="3" max="3" width="35.57421875" style="6" customWidth="1"/>
    <col min="4" max="4" width="4.8515625" style="6" customWidth="1"/>
    <col min="5" max="5" width="6.140625" style="6" customWidth="1"/>
    <col min="6" max="6" width="15.00390625" style="6" bestFit="1" customWidth="1"/>
    <col min="7" max="8" width="18.57421875" style="6" customWidth="1"/>
    <col min="9" max="10" width="17.57421875" style="6" customWidth="1"/>
    <col min="11" max="16" width="15.7109375" style="6" customWidth="1"/>
    <col min="17" max="17" width="2.421875" style="6" customWidth="1"/>
    <col min="18" max="16384" width="19.00390625" style="6" customWidth="1"/>
  </cols>
  <sheetData>
    <row r="1" spans="1:16" ht="13.5" customHeight="1">
      <c r="A1" s="3"/>
      <c r="B1" s="3"/>
      <c r="D1" s="3"/>
      <c r="E1" s="3"/>
      <c r="F1" s="3"/>
      <c r="G1" s="4"/>
      <c r="H1" s="4"/>
      <c r="I1" s="4"/>
      <c r="J1" s="4"/>
      <c r="L1" s="3"/>
      <c r="M1" s="5"/>
      <c r="N1" s="4"/>
      <c r="O1" s="7"/>
      <c r="P1" s="4"/>
    </row>
    <row r="2" spans="1:16" ht="13.5" customHeight="1">
      <c r="A2" s="3"/>
      <c r="B2" s="3"/>
      <c r="D2" s="3"/>
      <c r="E2" s="3"/>
      <c r="F2" s="3"/>
      <c r="G2" s="4"/>
      <c r="H2" s="4"/>
      <c r="I2" s="4"/>
      <c r="J2" s="4"/>
      <c r="L2" s="3"/>
      <c r="M2" s="8"/>
      <c r="N2" s="4"/>
      <c r="O2" s="7"/>
      <c r="P2" s="4"/>
    </row>
    <row r="3" spans="1:16" ht="13.5" customHeight="1">
      <c r="A3" s="3"/>
      <c r="B3" s="3"/>
      <c r="D3" s="3"/>
      <c r="E3" s="3"/>
      <c r="F3" s="3"/>
      <c r="G3" s="4"/>
      <c r="H3" s="4"/>
      <c r="I3" s="4"/>
      <c r="J3" s="4"/>
      <c r="L3" s="3"/>
      <c r="M3" s="8"/>
      <c r="N3" s="4"/>
      <c r="O3" s="7"/>
      <c r="P3" s="4"/>
    </row>
    <row r="4" spans="1:13" ht="13.5" customHeight="1">
      <c r="A4" s="100" t="s">
        <v>8</v>
      </c>
      <c r="D4" s="8"/>
      <c r="E4" s="8"/>
      <c r="F4" s="8"/>
      <c r="L4" s="3"/>
      <c r="M4" s="8"/>
    </row>
    <row r="5" spans="1:13" ht="13.5" customHeight="1">
      <c r="A5" s="100" t="s">
        <v>248</v>
      </c>
      <c r="D5" s="8"/>
      <c r="E5" s="8"/>
      <c r="F5" s="8"/>
      <c r="L5" s="3"/>
      <c r="M5" s="8"/>
    </row>
    <row r="6" spans="1:12" ht="13.5" customHeight="1">
      <c r="A6" s="100" t="s">
        <v>249</v>
      </c>
      <c r="D6" s="8"/>
      <c r="E6" s="8"/>
      <c r="F6" s="8"/>
      <c r="K6" s="3"/>
      <c r="L6" s="8"/>
    </row>
    <row r="7" spans="1:12" ht="13.5" customHeight="1">
      <c r="A7" s="100" t="s">
        <v>250</v>
      </c>
      <c r="D7" s="8"/>
      <c r="E7" s="8"/>
      <c r="F7" s="8"/>
      <c r="K7" s="3"/>
      <c r="L7" s="8"/>
    </row>
    <row r="8" spans="1:12" ht="13.5" customHeight="1">
      <c r="A8" s="4"/>
      <c r="D8" s="8"/>
      <c r="E8" s="8"/>
      <c r="F8" s="8"/>
      <c r="K8" s="3"/>
      <c r="L8" s="8"/>
    </row>
    <row r="9" spans="1:16" ht="26.25">
      <c r="A9" s="403" t="s">
        <v>300</v>
      </c>
      <c r="B9" s="403"/>
      <c r="C9" s="403"/>
      <c r="D9" s="403"/>
      <c r="E9" s="403"/>
      <c r="F9" s="403"/>
      <c r="G9" s="403"/>
      <c r="H9" s="403"/>
      <c r="I9" s="403"/>
      <c r="J9" s="403"/>
      <c r="K9" s="403"/>
      <c r="L9" s="403"/>
      <c r="M9" s="403"/>
      <c r="N9" s="403"/>
      <c r="O9" s="403"/>
      <c r="P9" s="403"/>
    </row>
    <row r="10" spans="1:11" ht="13.5" customHeight="1">
      <c r="A10" s="4"/>
      <c r="D10" s="8"/>
      <c r="E10" s="8"/>
      <c r="F10" s="8"/>
      <c r="K10" s="3"/>
    </row>
    <row r="11" spans="1:17" ht="18">
      <c r="A11" s="402" t="s">
        <v>274</v>
      </c>
      <c r="B11" s="402"/>
      <c r="C11" s="402"/>
      <c r="D11" s="402"/>
      <c r="E11" s="402"/>
      <c r="F11" s="402"/>
      <c r="G11" s="402"/>
      <c r="H11" s="402"/>
      <c r="I11" s="402"/>
      <c r="J11" s="402"/>
      <c r="K11" s="402"/>
      <c r="L11" s="402"/>
      <c r="M11" s="402"/>
      <c r="N11" s="402"/>
      <c r="O11" s="402"/>
      <c r="P11" s="402"/>
      <c r="Q11" s="4"/>
    </row>
    <row r="12" spans="1:17" ht="12.75" customHeight="1">
      <c r="A12" s="4"/>
      <c r="B12" s="10"/>
      <c r="C12" s="10"/>
      <c r="D12" s="11"/>
      <c r="E12" s="12"/>
      <c r="F12" s="13"/>
      <c r="G12" s="14"/>
      <c r="H12" s="14"/>
      <c r="I12" s="14"/>
      <c r="J12" s="4"/>
      <c r="K12" s="4"/>
      <c r="L12" s="4"/>
      <c r="N12" s="15"/>
      <c r="O12" s="16"/>
      <c r="P12" s="17"/>
      <c r="Q12" s="4"/>
    </row>
    <row r="13" spans="1:17" ht="3.75" customHeight="1">
      <c r="A13" s="4"/>
      <c r="B13" s="18"/>
      <c r="C13" s="18"/>
      <c r="D13" s="4"/>
      <c r="E13" s="4"/>
      <c r="F13" s="4"/>
      <c r="G13" s="4"/>
      <c r="H13" s="4"/>
      <c r="I13" s="4"/>
      <c r="J13" s="4"/>
      <c r="K13" s="4"/>
      <c r="L13" s="4"/>
      <c r="M13" s="4"/>
      <c r="N13" s="19"/>
      <c r="O13" s="20"/>
      <c r="P13" s="21"/>
      <c r="Q13" s="4"/>
    </row>
    <row r="14" spans="1:17" ht="6.75" customHeight="1">
      <c r="A14" s="411" t="s">
        <v>9</v>
      </c>
      <c r="B14" s="412" t="s">
        <v>10</v>
      </c>
      <c r="C14" s="413"/>
      <c r="D14" s="418" t="s">
        <v>11</v>
      </c>
      <c r="E14" s="419"/>
      <c r="F14" s="411" t="s">
        <v>12</v>
      </c>
      <c r="G14" s="404" t="s">
        <v>23</v>
      </c>
      <c r="H14" s="408" t="s">
        <v>24</v>
      </c>
      <c r="I14" s="412" t="s">
        <v>25</v>
      </c>
      <c r="J14" s="413"/>
      <c r="K14" s="408" t="s">
        <v>26</v>
      </c>
      <c r="L14" s="408"/>
      <c r="M14" s="412" t="s">
        <v>27</v>
      </c>
      <c r="N14" s="413"/>
      <c r="O14" s="408" t="s">
        <v>28</v>
      </c>
      <c r="P14" s="413"/>
      <c r="Q14" s="22"/>
    </row>
    <row r="15" spans="1:17" ht="15.75">
      <c r="A15" s="406"/>
      <c r="B15" s="414"/>
      <c r="C15" s="415"/>
      <c r="D15" s="420"/>
      <c r="E15" s="421"/>
      <c r="F15" s="406"/>
      <c r="G15" s="405"/>
      <c r="H15" s="409"/>
      <c r="I15" s="416"/>
      <c r="J15" s="417"/>
      <c r="K15" s="410"/>
      <c r="L15" s="410"/>
      <c r="M15" s="416"/>
      <c r="N15" s="417"/>
      <c r="O15" s="410"/>
      <c r="P15" s="417"/>
      <c r="Q15" s="22"/>
    </row>
    <row r="16" spans="1:17" ht="15.75">
      <c r="A16" s="406"/>
      <c r="B16" s="414"/>
      <c r="C16" s="415"/>
      <c r="D16" s="420"/>
      <c r="E16" s="421"/>
      <c r="F16" s="406"/>
      <c r="G16" s="406" t="s">
        <v>13</v>
      </c>
      <c r="H16" s="409" t="s">
        <v>13</v>
      </c>
      <c r="I16" s="412" t="s">
        <v>12</v>
      </c>
      <c r="J16" s="411" t="s">
        <v>13</v>
      </c>
      <c r="K16" s="408" t="s">
        <v>12</v>
      </c>
      <c r="L16" s="411" t="s">
        <v>13</v>
      </c>
      <c r="M16" s="412" t="s">
        <v>12</v>
      </c>
      <c r="N16" s="411" t="s">
        <v>13</v>
      </c>
      <c r="O16" s="408" t="s">
        <v>12</v>
      </c>
      <c r="P16" s="411" t="s">
        <v>13</v>
      </c>
      <c r="Q16" s="22"/>
    </row>
    <row r="17" spans="1:17" ht="6.75" customHeight="1">
      <c r="A17" s="407"/>
      <c r="B17" s="416"/>
      <c r="C17" s="417"/>
      <c r="D17" s="422"/>
      <c r="E17" s="423"/>
      <c r="F17" s="407"/>
      <c r="G17" s="407"/>
      <c r="H17" s="410"/>
      <c r="I17" s="416"/>
      <c r="J17" s="407"/>
      <c r="K17" s="410"/>
      <c r="L17" s="407"/>
      <c r="M17" s="416"/>
      <c r="N17" s="407"/>
      <c r="O17" s="410"/>
      <c r="P17" s="407"/>
      <c r="Q17" s="22"/>
    </row>
    <row r="18" spans="1:17" ht="6.75" customHeight="1">
      <c r="A18" s="28"/>
      <c r="B18" s="28"/>
      <c r="C18" s="22"/>
      <c r="D18" s="26"/>
      <c r="E18" s="50"/>
      <c r="F18" s="28"/>
      <c r="G18" s="1"/>
      <c r="H18" s="22"/>
      <c r="I18" s="28"/>
      <c r="J18" s="1"/>
      <c r="K18" s="22"/>
      <c r="L18" s="1"/>
      <c r="M18" s="28"/>
      <c r="N18" s="1"/>
      <c r="O18" s="22"/>
      <c r="P18" s="1"/>
      <c r="Q18" s="22"/>
    </row>
    <row r="19" spans="1:17" ht="15.75">
      <c r="A19" s="23" t="s">
        <v>0</v>
      </c>
      <c r="B19" s="24"/>
      <c r="C19" s="25"/>
      <c r="D19" s="77" t="e">
        <f>+#REF!</f>
        <v>#REF!</v>
      </c>
      <c r="F19" s="28"/>
      <c r="G19" s="1"/>
      <c r="H19" s="88">
        <f>+SUM(H20:H22)</f>
        <v>0</v>
      </c>
      <c r="I19" s="28"/>
      <c r="J19" s="350">
        <f>+SUM(J20:J22)</f>
        <v>0</v>
      </c>
      <c r="K19" s="25"/>
      <c r="L19" s="350">
        <f>+SUM(L20:L22)</f>
        <v>0</v>
      </c>
      <c r="M19" s="28"/>
      <c r="N19" s="350">
        <f>+SUM(N20:N22)</f>
        <v>0</v>
      </c>
      <c r="O19" s="25"/>
      <c r="P19" s="350">
        <f>+IF(L19=0,H19-J19,H19-N19)</f>
        <v>0</v>
      </c>
      <c r="Q19" s="22"/>
    </row>
    <row r="20" spans="1:18" ht="15.75">
      <c r="A20" s="29"/>
      <c r="B20" s="29"/>
      <c r="C20" s="30"/>
      <c r="D20" s="26"/>
      <c r="E20" s="27"/>
      <c r="F20" s="79"/>
      <c r="G20" s="80"/>
      <c r="H20" s="81"/>
      <c r="I20" s="359"/>
      <c r="J20" s="80"/>
      <c r="K20" s="348"/>
      <c r="L20" s="80"/>
      <c r="M20" s="359"/>
      <c r="N20" s="80"/>
      <c r="O20" s="93"/>
      <c r="P20" s="80"/>
      <c r="Q20" s="22"/>
      <c r="R20" s="99"/>
    </row>
    <row r="21" spans="1:17" ht="15.75">
      <c r="A21" s="29"/>
      <c r="B21" s="29"/>
      <c r="C21" s="30"/>
      <c r="D21" s="26"/>
      <c r="E21" s="27"/>
      <c r="F21" s="79"/>
      <c r="G21" s="80"/>
      <c r="H21" s="81"/>
      <c r="I21" s="79"/>
      <c r="J21" s="80"/>
      <c r="K21" s="81"/>
      <c r="L21" s="80"/>
      <c r="M21" s="79"/>
      <c r="N21" s="80"/>
      <c r="O21" s="81"/>
      <c r="P21" s="80"/>
      <c r="Q21" s="22"/>
    </row>
    <row r="22" spans="1:17" ht="6" customHeight="1">
      <c r="A22" s="28"/>
      <c r="B22" s="28"/>
      <c r="C22" s="22"/>
      <c r="D22" s="26"/>
      <c r="E22" s="27"/>
      <c r="F22" s="79"/>
      <c r="G22" s="80"/>
      <c r="H22" s="81"/>
      <c r="I22" s="79"/>
      <c r="J22" s="80"/>
      <c r="K22" s="81"/>
      <c r="L22" s="80"/>
      <c r="M22" s="28"/>
      <c r="N22" s="1"/>
      <c r="O22" s="22"/>
      <c r="P22" s="1"/>
      <c r="Q22" s="22"/>
    </row>
    <row r="23" spans="1:17" ht="15.75">
      <c r="A23" s="31" t="s">
        <v>1</v>
      </c>
      <c r="B23" s="32"/>
      <c r="C23" s="33"/>
      <c r="D23" s="34"/>
      <c r="E23" s="35"/>
      <c r="F23" s="82"/>
      <c r="G23" s="83"/>
      <c r="H23" s="84">
        <f>SUM(H24:H27)</f>
        <v>0</v>
      </c>
      <c r="I23" s="82"/>
      <c r="J23" s="351">
        <f>SUM(J24:J27)</f>
        <v>0</v>
      </c>
      <c r="K23" s="349"/>
      <c r="L23" s="351">
        <f>SUM(L24:L27)</f>
        <v>0</v>
      </c>
      <c r="M23" s="363"/>
      <c r="N23" s="351">
        <f>SUM(N24:N27)</f>
        <v>0</v>
      </c>
      <c r="O23" s="366"/>
      <c r="P23" s="367">
        <f>+IF(L23=0,H23-J23,H23-N23)</f>
        <v>0</v>
      </c>
      <c r="Q23" s="22"/>
    </row>
    <row r="24" spans="1:17" ht="15.75">
      <c r="A24" s="29"/>
      <c r="B24" s="29"/>
      <c r="C24" s="30"/>
      <c r="D24" s="26"/>
      <c r="E24" s="27"/>
      <c r="F24" s="79"/>
      <c r="G24" s="80"/>
      <c r="H24" s="81"/>
      <c r="I24" s="79"/>
      <c r="J24" s="80"/>
      <c r="K24" s="81"/>
      <c r="L24" s="80"/>
      <c r="M24" s="79"/>
      <c r="N24" s="80"/>
      <c r="O24" s="81"/>
      <c r="P24" s="368"/>
      <c r="Q24" s="22"/>
    </row>
    <row r="25" spans="1:17" ht="15.75">
      <c r="A25" s="29"/>
      <c r="B25" s="29"/>
      <c r="C25" s="30"/>
      <c r="D25" s="26"/>
      <c r="E25" s="27"/>
      <c r="F25" s="79"/>
      <c r="G25" s="80"/>
      <c r="H25" s="81"/>
      <c r="I25" s="79"/>
      <c r="J25" s="80"/>
      <c r="K25" s="81"/>
      <c r="L25" s="80"/>
      <c r="M25" s="79"/>
      <c r="N25" s="80"/>
      <c r="O25" s="81"/>
      <c r="P25" s="80"/>
      <c r="Q25" s="22"/>
    </row>
    <row r="26" spans="1:17" ht="15.75">
      <c r="A26" s="29"/>
      <c r="B26" s="29"/>
      <c r="C26" s="30"/>
      <c r="D26" s="26"/>
      <c r="E26" s="27"/>
      <c r="F26" s="79"/>
      <c r="G26" s="80"/>
      <c r="H26" s="81"/>
      <c r="I26" s="79"/>
      <c r="J26" s="80"/>
      <c r="K26" s="81"/>
      <c r="L26" s="80"/>
      <c r="M26" s="79"/>
      <c r="N26" s="80"/>
      <c r="O26" s="81"/>
      <c r="P26" s="80"/>
      <c r="Q26" s="22"/>
    </row>
    <row r="27" spans="1:17" ht="15.75">
      <c r="A27" s="29"/>
      <c r="B27" s="29"/>
      <c r="C27" s="30"/>
      <c r="D27" s="26"/>
      <c r="E27" s="27"/>
      <c r="F27" s="79"/>
      <c r="G27" s="80"/>
      <c r="H27" s="81"/>
      <c r="I27" s="79"/>
      <c r="J27" s="80"/>
      <c r="K27" s="81"/>
      <c r="L27" s="80"/>
      <c r="M27" s="79"/>
      <c r="N27" s="80"/>
      <c r="O27" s="81"/>
      <c r="P27" s="80"/>
      <c r="Q27" s="22"/>
    </row>
    <row r="28" spans="1:17" ht="6" customHeight="1">
      <c r="A28" s="28"/>
      <c r="B28" s="28"/>
      <c r="C28" s="22"/>
      <c r="D28" s="26"/>
      <c r="E28" s="27"/>
      <c r="F28" s="79"/>
      <c r="G28" s="80"/>
      <c r="H28" s="81"/>
      <c r="I28" s="79"/>
      <c r="J28" s="80"/>
      <c r="K28" s="81"/>
      <c r="L28" s="80"/>
      <c r="M28" s="79"/>
      <c r="N28" s="1"/>
      <c r="O28" s="81"/>
      <c r="P28" s="1"/>
      <c r="Q28" s="22"/>
    </row>
    <row r="29" spans="1:17" ht="15.75">
      <c r="A29" s="31" t="s">
        <v>2</v>
      </c>
      <c r="B29" s="32"/>
      <c r="C29" s="33"/>
      <c r="D29" s="34"/>
      <c r="E29" s="35"/>
      <c r="F29" s="82"/>
      <c r="G29" s="83"/>
      <c r="H29" s="84">
        <f>SUM(H30:H33)</f>
        <v>0</v>
      </c>
      <c r="I29" s="82"/>
      <c r="J29" s="351">
        <f>SUM(J30:J33)</f>
        <v>0</v>
      </c>
      <c r="K29" s="349"/>
      <c r="L29" s="351">
        <f>SUM(L30:L33)</f>
        <v>0</v>
      </c>
      <c r="M29" s="82"/>
      <c r="N29" s="351">
        <f>SUM(N30:N33)</f>
        <v>0</v>
      </c>
      <c r="O29" s="349"/>
      <c r="P29" s="351">
        <f>+IF(L29=0,H29-J29,H29-N29)</f>
        <v>0</v>
      </c>
      <c r="Q29" s="22"/>
    </row>
    <row r="30" spans="1:17" ht="15.75">
      <c r="A30" s="29"/>
      <c r="B30" s="29"/>
      <c r="C30" s="30"/>
      <c r="D30" s="36"/>
      <c r="E30" s="27"/>
      <c r="F30" s="79"/>
      <c r="G30" s="80"/>
      <c r="H30" s="81"/>
      <c r="I30" s="79"/>
      <c r="J30" s="80"/>
      <c r="K30" s="81"/>
      <c r="L30" s="80"/>
      <c r="M30" s="79"/>
      <c r="N30" s="80"/>
      <c r="O30" s="81"/>
      <c r="P30" s="80"/>
      <c r="Q30" s="22"/>
    </row>
    <row r="31" spans="1:17" ht="15.75">
      <c r="A31" s="29"/>
      <c r="B31" s="29"/>
      <c r="C31" s="30"/>
      <c r="D31" s="36"/>
      <c r="E31" s="27"/>
      <c r="F31" s="79"/>
      <c r="G31" s="80"/>
      <c r="H31" s="81"/>
      <c r="I31" s="79"/>
      <c r="J31" s="80"/>
      <c r="K31" s="81"/>
      <c r="L31" s="80"/>
      <c r="M31" s="79"/>
      <c r="N31" s="80"/>
      <c r="O31" s="81"/>
      <c r="P31" s="80"/>
      <c r="Q31" s="22"/>
    </row>
    <row r="32" spans="1:17" ht="15.75">
      <c r="A32" s="29"/>
      <c r="B32" s="29"/>
      <c r="C32" s="30"/>
      <c r="D32" s="26"/>
      <c r="E32" s="27"/>
      <c r="F32" s="79"/>
      <c r="G32" s="80"/>
      <c r="H32" s="81"/>
      <c r="I32" s="79"/>
      <c r="J32" s="80"/>
      <c r="K32" s="81"/>
      <c r="L32" s="80"/>
      <c r="M32" s="79"/>
      <c r="N32" s="80"/>
      <c r="O32" s="81"/>
      <c r="P32" s="80"/>
      <c r="Q32" s="22"/>
    </row>
    <row r="33" spans="1:17" ht="15.75">
      <c r="A33" s="29"/>
      <c r="B33" s="29"/>
      <c r="C33" s="30"/>
      <c r="D33" s="26"/>
      <c r="E33" s="27"/>
      <c r="F33" s="79"/>
      <c r="G33" s="80"/>
      <c r="H33" s="81"/>
      <c r="I33" s="79"/>
      <c r="J33" s="80"/>
      <c r="K33" s="81"/>
      <c r="L33" s="80"/>
      <c r="M33" s="79"/>
      <c r="N33" s="80"/>
      <c r="O33" s="81"/>
      <c r="P33" s="80"/>
      <c r="Q33" s="22"/>
    </row>
    <row r="34" spans="1:17" ht="6" customHeight="1">
      <c r="A34" s="28"/>
      <c r="B34" s="28"/>
      <c r="C34" s="22"/>
      <c r="D34" s="26"/>
      <c r="E34" s="27"/>
      <c r="F34" s="79"/>
      <c r="G34" s="80"/>
      <c r="H34" s="81"/>
      <c r="I34" s="79"/>
      <c r="J34" s="80"/>
      <c r="K34" s="81"/>
      <c r="L34" s="80"/>
      <c r="M34" s="79"/>
      <c r="N34" s="1"/>
      <c r="O34" s="81"/>
      <c r="P34" s="1"/>
      <c r="Q34" s="22"/>
    </row>
    <row r="35" spans="1:17" ht="15.75">
      <c r="A35" s="31" t="s">
        <v>3</v>
      </c>
      <c r="B35" s="31"/>
      <c r="C35" s="33"/>
      <c r="D35" s="34"/>
      <c r="E35" s="35"/>
      <c r="F35" s="82"/>
      <c r="G35" s="83"/>
      <c r="H35" s="84">
        <f>+SUM(H36:H40)</f>
        <v>0</v>
      </c>
      <c r="I35" s="82"/>
      <c r="J35" s="351">
        <f>+SUM(J36:J40)</f>
        <v>0</v>
      </c>
      <c r="K35" s="349"/>
      <c r="L35" s="351">
        <f>+SUM(L36:L40)</f>
        <v>0</v>
      </c>
      <c r="M35" s="82"/>
      <c r="N35" s="351">
        <f>+SUM(N36:N40)</f>
        <v>0</v>
      </c>
      <c r="O35" s="349"/>
      <c r="P35" s="351">
        <f>+IF(L35=0,H35-J35,H35-N35)</f>
        <v>0</v>
      </c>
      <c r="Q35" s="22"/>
    </row>
    <row r="36" spans="1:17" ht="15.75">
      <c r="A36" s="29"/>
      <c r="B36" s="29"/>
      <c r="C36" s="30"/>
      <c r="D36" s="26"/>
      <c r="E36" s="27"/>
      <c r="F36" s="79"/>
      <c r="G36" s="80"/>
      <c r="H36" s="81"/>
      <c r="I36" s="79"/>
      <c r="J36" s="80"/>
      <c r="K36" s="81"/>
      <c r="L36" s="80"/>
      <c r="M36" s="79"/>
      <c r="N36" s="80"/>
      <c r="O36" s="81"/>
      <c r="P36" s="80"/>
      <c r="Q36" s="22"/>
    </row>
    <row r="37" spans="1:17" ht="15.75">
      <c r="A37" s="29"/>
      <c r="B37" s="29"/>
      <c r="C37" s="30"/>
      <c r="D37" s="26"/>
      <c r="E37" s="27"/>
      <c r="F37" s="79"/>
      <c r="G37" s="80"/>
      <c r="H37" s="81"/>
      <c r="I37" s="79"/>
      <c r="J37" s="80"/>
      <c r="K37" s="81"/>
      <c r="L37" s="80"/>
      <c r="M37" s="79"/>
      <c r="N37" s="80"/>
      <c r="O37" s="81"/>
      <c r="P37" s="80"/>
      <c r="Q37" s="22"/>
    </row>
    <row r="38" spans="1:17" ht="15.75">
      <c r="A38" s="29"/>
      <c r="B38" s="29"/>
      <c r="C38" s="30"/>
      <c r="D38" s="26"/>
      <c r="E38" s="27"/>
      <c r="F38" s="79"/>
      <c r="G38" s="80"/>
      <c r="H38" s="81"/>
      <c r="I38" s="79"/>
      <c r="J38" s="80"/>
      <c r="K38" s="81"/>
      <c r="L38" s="80"/>
      <c r="M38" s="79"/>
      <c r="N38" s="80"/>
      <c r="O38" s="81"/>
      <c r="P38" s="80"/>
      <c r="Q38" s="22"/>
    </row>
    <row r="39" spans="1:17" ht="15.75">
      <c r="A39" s="29"/>
      <c r="B39" s="29"/>
      <c r="C39" s="30"/>
      <c r="D39" s="26"/>
      <c r="E39" s="27"/>
      <c r="F39" s="79"/>
      <c r="G39" s="80"/>
      <c r="H39" s="81"/>
      <c r="I39" s="79"/>
      <c r="J39" s="80"/>
      <c r="K39" s="81"/>
      <c r="L39" s="80"/>
      <c r="M39" s="79"/>
      <c r="N39" s="80"/>
      <c r="O39" s="81"/>
      <c r="P39" s="80"/>
      <c r="Q39" s="22"/>
    </row>
    <row r="40" spans="1:17" ht="15.75">
      <c r="A40" s="180"/>
      <c r="B40" s="180"/>
      <c r="C40" s="260"/>
      <c r="D40" s="42"/>
      <c r="E40" s="43"/>
      <c r="F40" s="85"/>
      <c r="G40" s="86"/>
      <c r="H40" s="87"/>
      <c r="I40" s="85"/>
      <c r="J40" s="86"/>
      <c r="K40" s="87"/>
      <c r="L40" s="86"/>
      <c r="M40" s="85"/>
      <c r="N40" s="86"/>
      <c r="O40" s="87"/>
      <c r="P40" s="86"/>
      <c r="Q40" s="22"/>
    </row>
    <row r="41" spans="1:17" ht="15.75">
      <c r="A41" s="31" t="s">
        <v>4</v>
      </c>
      <c r="B41" s="31"/>
      <c r="C41" s="37"/>
      <c r="D41" s="34"/>
      <c r="E41" s="35"/>
      <c r="F41" s="82"/>
      <c r="G41" s="83"/>
      <c r="H41" s="84">
        <f>SUM(H42:H46)</f>
        <v>0</v>
      </c>
      <c r="I41" s="82"/>
      <c r="J41" s="351">
        <f>SUM(J42:J45)</f>
        <v>0</v>
      </c>
      <c r="K41" s="349"/>
      <c r="L41" s="351">
        <f>SUM(L42:L45)</f>
        <v>0</v>
      </c>
      <c r="M41" s="82"/>
      <c r="N41" s="351">
        <f>SUM(N42:N45)</f>
        <v>0</v>
      </c>
      <c r="O41" s="349"/>
      <c r="P41" s="351">
        <f>+IF(L41=0,H41-J41,H41-N41)</f>
        <v>0</v>
      </c>
      <c r="Q41" s="22"/>
    </row>
    <row r="42" spans="1:17" ht="15.75">
      <c r="A42" s="29"/>
      <c r="B42" s="38"/>
      <c r="C42" s="30"/>
      <c r="D42" s="26"/>
      <c r="E42" s="27"/>
      <c r="F42" s="79"/>
      <c r="G42" s="80"/>
      <c r="H42" s="81"/>
      <c r="I42" s="79"/>
      <c r="J42" s="80"/>
      <c r="K42" s="81"/>
      <c r="L42" s="80"/>
      <c r="M42" s="79"/>
      <c r="N42" s="80"/>
      <c r="O42" s="81"/>
      <c r="P42" s="80"/>
      <c r="Q42" s="22"/>
    </row>
    <row r="43" spans="1:17" ht="15.75">
      <c r="A43" s="29"/>
      <c r="B43" s="28"/>
      <c r="C43" s="22"/>
      <c r="D43" s="26"/>
      <c r="E43" s="27"/>
      <c r="F43" s="79"/>
      <c r="G43" s="80"/>
      <c r="H43" s="81"/>
      <c r="I43" s="79"/>
      <c r="J43" s="80"/>
      <c r="K43" s="81"/>
      <c r="L43" s="80"/>
      <c r="M43" s="79"/>
      <c r="N43" s="80"/>
      <c r="O43" s="81"/>
      <c r="P43" s="80"/>
      <c r="Q43" s="22"/>
    </row>
    <row r="44" spans="1:17" ht="15.75">
      <c r="A44" s="29"/>
      <c r="B44" s="38"/>
      <c r="C44" s="30"/>
      <c r="D44" s="26"/>
      <c r="E44" s="27"/>
      <c r="F44" s="79"/>
      <c r="G44" s="80"/>
      <c r="H44" s="81"/>
      <c r="I44" s="79"/>
      <c r="J44" s="80"/>
      <c r="K44" s="81"/>
      <c r="L44" s="80"/>
      <c r="M44" s="79"/>
      <c r="N44" s="80"/>
      <c r="O44" s="81"/>
      <c r="P44" s="80"/>
      <c r="Q44" s="22"/>
    </row>
    <row r="45" spans="1:17" ht="15.75">
      <c r="A45" s="29"/>
      <c r="B45" s="38"/>
      <c r="C45" s="30"/>
      <c r="D45" s="26"/>
      <c r="E45" s="27"/>
      <c r="F45" s="79"/>
      <c r="G45" s="80"/>
      <c r="H45" s="81"/>
      <c r="I45" s="79"/>
      <c r="J45" s="80"/>
      <c r="K45" s="81"/>
      <c r="L45" s="80"/>
      <c r="M45" s="79"/>
      <c r="N45" s="80"/>
      <c r="O45" s="81"/>
      <c r="P45" s="80"/>
      <c r="Q45" s="22"/>
    </row>
    <row r="46" spans="1:17" ht="6" customHeight="1">
      <c r="A46" s="39"/>
      <c r="B46" s="40"/>
      <c r="C46" s="41"/>
      <c r="D46" s="42"/>
      <c r="E46" s="43"/>
      <c r="F46" s="85"/>
      <c r="G46" s="86"/>
      <c r="H46" s="87"/>
      <c r="I46" s="85"/>
      <c r="J46" s="86"/>
      <c r="K46" s="87"/>
      <c r="L46" s="86"/>
      <c r="M46" s="85"/>
      <c r="N46" s="364"/>
      <c r="O46" s="87"/>
      <c r="P46" s="364"/>
      <c r="Q46" s="22"/>
    </row>
    <row r="47" spans="1:17" ht="15.75">
      <c r="A47" s="23" t="s">
        <v>5</v>
      </c>
      <c r="B47" s="23"/>
      <c r="C47" s="44"/>
      <c r="D47" s="26"/>
      <c r="E47" s="27"/>
      <c r="F47" s="79"/>
      <c r="G47" s="80"/>
      <c r="H47" s="88">
        <f>SUM(H48:H49)</f>
        <v>0</v>
      </c>
      <c r="I47" s="360"/>
      <c r="J47" s="350">
        <f>SUM(J48:J49)</f>
        <v>0</v>
      </c>
      <c r="K47" s="81"/>
      <c r="L47" s="350">
        <f>SUM(L48:L49)</f>
        <v>0</v>
      </c>
      <c r="M47" s="79"/>
      <c r="N47" s="350">
        <f>SUM(N48:N49)</f>
        <v>0</v>
      </c>
      <c r="O47" s="81"/>
      <c r="P47" s="350">
        <f>+IF(L47=0,H47-J47,H47-N47)</f>
        <v>0</v>
      </c>
      <c r="Q47" s="22"/>
    </row>
    <row r="48" spans="1:17" ht="15.75">
      <c r="A48" s="29"/>
      <c r="B48" s="38"/>
      <c r="C48" s="30"/>
      <c r="D48" s="26"/>
      <c r="E48" s="27"/>
      <c r="F48" s="79"/>
      <c r="G48" s="80"/>
      <c r="H48" s="81"/>
      <c r="I48" s="79"/>
      <c r="J48" s="80"/>
      <c r="K48" s="81"/>
      <c r="L48" s="80"/>
      <c r="M48" s="79"/>
      <c r="N48" s="80"/>
      <c r="O48" s="81"/>
      <c r="P48" s="80"/>
      <c r="Q48" s="22"/>
    </row>
    <row r="49" spans="1:17" ht="15.75">
      <c r="A49" s="29"/>
      <c r="B49" s="38"/>
      <c r="C49" s="30"/>
      <c r="D49" s="26"/>
      <c r="E49" s="27"/>
      <c r="F49" s="79"/>
      <c r="G49" s="80"/>
      <c r="H49" s="81"/>
      <c r="I49" s="79"/>
      <c r="J49" s="80"/>
      <c r="K49" s="81"/>
      <c r="L49" s="80"/>
      <c r="M49" s="79"/>
      <c r="N49" s="80"/>
      <c r="O49" s="81"/>
      <c r="P49" s="80"/>
      <c r="Q49" s="22"/>
    </row>
    <row r="50" spans="1:17" ht="6" customHeight="1">
      <c r="A50" s="180"/>
      <c r="B50" s="181"/>
      <c r="C50" s="182"/>
      <c r="D50" s="183"/>
      <c r="E50" s="43"/>
      <c r="F50" s="85"/>
      <c r="G50" s="86"/>
      <c r="H50" s="184"/>
      <c r="I50" s="85"/>
      <c r="J50" s="86"/>
      <c r="K50" s="87"/>
      <c r="L50" s="352"/>
      <c r="M50" s="85"/>
      <c r="N50" s="365"/>
      <c r="O50" s="87"/>
      <c r="P50" s="365"/>
      <c r="Q50" s="22"/>
    </row>
    <row r="51" spans="1:17" ht="15.75">
      <c r="A51" s="23" t="s">
        <v>275</v>
      </c>
      <c r="B51" s="23"/>
      <c r="C51" s="44"/>
      <c r="D51" s="26"/>
      <c r="E51" s="27"/>
      <c r="F51" s="79"/>
      <c r="G51" s="80"/>
      <c r="H51" s="88">
        <f>SUM(H52:H53)</f>
        <v>0</v>
      </c>
      <c r="I51" s="79"/>
      <c r="J51" s="350">
        <f>SUM(J52:J53)</f>
        <v>0</v>
      </c>
      <c r="K51" s="81"/>
      <c r="L51" s="350">
        <f>SUM(L52:L53)</f>
        <v>0</v>
      </c>
      <c r="M51" s="79"/>
      <c r="N51" s="350">
        <f>SUM(N52:N53)</f>
        <v>0</v>
      </c>
      <c r="O51" s="81"/>
      <c r="P51" s="350">
        <f>+IF(L51=0,H51-J51,H51-N51)</f>
        <v>0</v>
      </c>
      <c r="Q51" s="22"/>
    </row>
    <row r="52" spans="1:17" ht="15.75">
      <c r="A52" s="29"/>
      <c r="B52" s="38"/>
      <c r="C52" s="30"/>
      <c r="D52" s="26"/>
      <c r="E52" s="27"/>
      <c r="F52" s="79"/>
      <c r="G52" s="80"/>
      <c r="H52" s="81"/>
      <c r="I52" s="361"/>
      <c r="J52" s="80"/>
      <c r="K52" s="93"/>
      <c r="L52" s="80"/>
      <c r="M52" s="361"/>
      <c r="N52" s="80"/>
      <c r="O52" s="93"/>
      <c r="P52" s="80"/>
      <c r="Q52" s="22"/>
    </row>
    <row r="53" spans="1:17" ht="15.75">
      <c r="A53" s="29"/>
      <c r="B53" s="38"/>
      <c r="C53" s="30"/>
      <c r="D53" s="26"/>
      <c r="E53" s="27"/>
      <c r="F53" s="79"/>
      <c r="G53" s="80"/>
      <c r="H53" s="81"/>
      <c r="I53" s="79"/>
      <c r="J53" s="80"/>
      <c r="K53" s="81"/>
      <c r="L53" s="80"/>
      <c r="M53" s="79"/>
      <c r="N53" s="80"/>
      <c r="O53" s="81"/>
      <c r="P53" s="80"/>
      <c r="Q53" s="22"/>
    </row>
    <row r="54" spans="1:17" ht="6" customHeight="1" thickBot="1">
      <c r="A54" s="45"/>
      <c r="B54" s="45"/>
      <c r="C54" s="46"/>
      <c r="D54" s="47"/>
      <c r="E54" s="48"/>
      <c r="F54" s="89"/>
      <c r="G54" s="90"/>
      <c r="H54" s="91"/>
      <c r="I54" s="362"/>
      <c r="J54" s="353"/>
      <c r="K54" s="49"/>
      <c r="L54" s="353"/>
      <c r="M54" s="362"/>
      <c r="N54" s="353"/>
      <c r="O54" s="91"/>
      <c r="P54" s="353"/>
      <c r="Q54" s="22"/>
    </row>
    <row r="55" spans="1:17" ht="6" customHeight="1">
      <c r="A55" s="98"/>
      <c r="B55" s="30"/>
      <c r="C55" s="30"/>
      <c r="D55" s="50"/>
      <c r="E55" s="27"/>
      <c r="F55" s="51"/>
      <c r="G55" s="2"/>
      <c r="H55" s="81"/>
      <c r="I55" s="347"/>
      <c r="J55" s="1"/>
      <c r="K55" s="346"/>
      <c r="L55" s="1"/>
      <c r="M55" s="347"/>
      <c r="N55" s="1"/>
      <c r="O55" s="346"/>
      <c r="P55" s="1"/>
      <c r="Q55" s="22"/>
    </row>
    <row r="56" spans="1:17" ht="15.75">
      <c r="A56" s="52" t="s">
        <v>14</v>
      </c>
      <c r="B56" s="53" t="s">
        <v>15</v>
      </c>
      <c r="C56" s="53"/>
      <c r="D56" s="51"/>
      <c r="E56" s="51"/>
      <c r="F56" s="51"/>
      <c r="G56" s="54"/>
      <c r="H56" s="88">
        <f>+H19+H23+H29+H35+H41+H47+H51</f>
        <v>0</v>
      </c>
      <c r="I56" s="28"/>
      <c r="J56" s="350">
        <f>+J19+J23+J29+J35+J41+J47+J51</f>
        <v>0</v>
      </c>
      <c r="K56" s="22"/>
      <c r="L56" s="350">
        <f>+L19+L23+L29+L35+L41+L47+L51</f>
        <v>0</v>
      </c>
      <c r="M56" s="28"/>
      <c r="N56" s="350">
        <f>+N19+N23+N29+N35+N41+N47+N51</f>
        <v>0</v>
      </c>
      <c r="O56" s="22"/>
      <c r="P56" s="369">
        <f>+IF(L56=0,H56-J56,H56-N56)</f>
        <v>0</v>
      </c>
      <c r="Q56" s="22"/>
    </row>
    <row r="57" spans="1:17" ht="6" customHeight="1">
      <c r="A57" s="55"/>
      <c r="B57" s="51"/>
      <c r="C57" s="51"/>
      <c r="D57" s="51"/>
      <c r="E57" s="51"/>
      <c r="F57" s="51"/>
      <c r="G57" s="54"/>
      <c r="H57" s="81"/>
      <c r="I57" s="28"/>
      <c r="J57" s="354"/>
      <c r="K57" s="22"/>
      <c r="L57" s="354"/>
      <c r="M57" s="28"/>
      <c r="N57" s="354"/>
      <c r="O57" s="22"/>
      <c r="P57" s="354"/>
      <c r="Q57" s="22"/>
    </row>
    <row r="58" spans="1:17" ht="15.75">
      <c r="A58" s="52" t="s">
        <v>16</v>
      </c>
      <c r="B58" s="53" t="s">
        <v>17</v>
      </c>
      <c r="C58" s="53"/>
      <c r="D58" s="51"/>
      <c r="E58" s="51"/>
      <c r="F58" s="270" t="s">
        <v>83</v>
      </c>
      <c r="G58" s="56" t="s">
        <v>18</v>
      </c>
      <c r="H58" s="88">
        <f>+ROUND(H56*$F$58,2)</f>
        <v>0</v>
      </c>
      <c r="I58" s="28"/>
      <c r="J58" s="350">
        <f>+ROUND(J56*$F$58,2)</f>
        <v>0</v>
      </c>
      <c r="K58" s="22"/>
      <c r="L58" s="350">
        <f>+ROUND(L56*$F$58,2)</f>
        <v>0</v>
      </c>
      <c r="M58" s="28"/>
      <c r="N58" s="350">
        <f>+ROUND(N56*$F$58,2)</f>
        <v>0</v>
      </c>
      <c r="O58" s="22"/>
      <c r="P58" s="369">
        <f>+IF(L58=0,H58-J58,H58-N58)</f>
        <v>0</v>
      </c>
      <c r="Q58" s="22"/>
    </row>
    <row r="59" spans="1:17" ht="6" customHeight="1">
      <c r="A59" s="55"/>
      <c r="B59" s="51"/>
      <c r="C59" s="51"/>
      <c r="D59" s="51"/>
      <c r="E59" s="51"/>
      <c r="F59" s="57"/>
      <c r="G59" s="54"/>
      <c r="H59" s="81"/>
      <c r="I59" s="28"/>
      <c r="J59" s="1"/>
      <c r="K59" s="22"/>
      <c r="L59" s="1"/>
      <c r="M59" s="28"/>
      <c r="N59" s="1"/>
      <c r="O59" s="22"/>
      <c r="P59" s="1"/>
      <c r="Q59" s="22"/>
    </row>
    <row r="60" spans="1:17" ht="15.75">
      <c r="A60" s="52" t="s">
        <v>19</v>
      </c>
      <c r="B60" s="53" t="s">
        <v>20</v>
      </c>
      <c r="C60" s="53"/>
      <c r="D60" s="51"/>
      <c r="E60" s="51"/>
      <c r="F60" s="270" t="s">
        <v>83</v>
      </c>
      <c r="G60" s="56" t="s">
        <v>18</v>
      </c>
      <c r="H60" s="88">
        <f>+ROUND(H56*$F$60,2)</f>
        <v>0</v>
      </c>
      <c r="I60" s="28"/>
      <c r="J60" s="350">
        <f>+ROUND(J56*$F$60,2)</f>
        <v>0</v>
      </c>
      <c r="K60" s="22"/>
      <c r="L60" s="350">
        <f>+ROUND(L56*$F$60,2)</f>
        <v>0</v>
      </c>
      <c r="M60" s="28"/>
      <c r="N60" s="350">
        <f>+ROUND(N56*$F$60,2)</f>
        <v>0</v>
      </c>
      <c r="O60" s="22"/>
      <c r="P60" s="369">
        <f>+IF(L60=0,H60-J60,H60-N60)</f>
        <v>0</v>
      </c>
      <c r="Q60" s="22"/>
    </row>
    <row r="61" spans="1:17" ht="6" customHeight="1" thickBot="1">
      <c r="A61" s="52"/>
      <c r="B61" s="53"/>
      <c r="C61" s="53"/>
      <c r="D61" s="51"/>
      <c r="E61" s="51"/>
      <c r="F61" s="58"/>
      <c r="G61" s="54"/>
      <c r="H61" s="81"/>
      <c r="I61" s="28"/>
      <c r="J61" s="355"/>
      <c r="K61" s="22"/>
      <c r="L61" s="355"/>
      <c r="M61" s="28"/>
      <c r="N61" s="355"/>
      <c r="O61" s="22"/>
      <c r="P61" s="355"/>
      <c r="Q61" s="22"/>
    </row>
    <row r="62" spans="1:17" ht="6" customHeight="1">
      <c r="A62" s="59"/>
      <c r="B62" s="60"/>
      <c r="C62" s="60"/>
      <c r="D62" s="61"/>
      <c r="E62" s="61"/>
      <c r="F62" s="62"/>
      <c r="G62" s="63"/>
      <c r="H62" s="92"/>
      <c r="I62" s="347"/>
      <c r="J62" s="356"/>
      <c r="K62" s="346"/>
      <c r="L62" s="356"/>
      <c r="M62" s="347"/>
      <c r="N62" s="356"/>
      <c r="O62" s="346"/>
      <c r="P62" s="356"/>
      <c r="Q62" s="22"/>
    </row>
    <row r="63" spans="1:17" ht="15.75">
      <c r="A63" s="28"/>
      <c r="B63" s="44" t="s">
        <v>21</v>
      </c>
      <c r="C63" s="44"/>
      <c r="D63" s="51"/>
      <c r="E63" s="51"/>
      <c r="F63" s="51"/>
      <c r="G63" s="54"/>
      <c r="H63" s="88">
        <f>+SUM(H56:H61)</f>
        <v>0</v>
      </c>
      <c r="I63" s="28"/>
      <c r="J63" s="350">
        <f>+SUM(J56:J61)</f>
        <v>0</v>
      </c>
      <c r="K63" s="22"/>
      <c r="L63" s="350">
        <f>+SUM(L56:L61)</f>
        <v>0</v>
      </c>
      <c r="M63" s="28"/>
      <c r="N63" s="350">
        <f>+SUM(N56:N61)</f>
        <v>0</v>
      </c>
      <c r="O63" s="22"/>
      <c r="P63" s="369">
        <f>+IF(L63=0,H63-J63,H63-N63)</f>
        <v>0</v>
      </c>
      <c r="Q63" s="22"/>
    </row>
    <row r="64" spans="1:17" ht="6" customHeight="1">
      <c r="A64" s="28"/>
      <c r="B64" s="25"/>
      <c r="C64" s="25"/>
      <c r="D64" s="51"/>
      <c r="E64" s="51"/>
      <c r="F64" s="51"/>
      <c r="G64" s="54"/>
      <c r="H64" s="81"/>
      <c r="I64" s="28"/>
      <c r="J64" s="355"/>
      <c r="K64" s="22"/>
      <c r="L64" s="355"/>
      <c r="M64" s="28"/>
      <c r="N64" s="355"/>
      <c r="O64" s="22"/>
      <c r="P64" s="355"/>
      <c r="Q64" s="22"/>
    </row>
    <row r="65" spans="1:17" ht="15.75">
      <c r="A65" s="28"/>
      <c r="B65" s="64" t="s">
        <v>22</v>
      </c>
      <c r="C65" s="64"/>
      <c r="D65" s="51"/>
      <c r="E65" s="51"/>
      <c r="F65" s="51"/>
      <c r="G65" s="54"/>
      <c r="H65" s="93"/>
      <c r="I65" s="28"/>
      <c r="J65" s="357"/>
      <c r="K65" s="22"/>
      <c r="L65" s="357"/>
      <c r="M65" s="28"/>
      <c r="N65" s="357"/>
      <c r="O65" s="22"/>
      <c r="P65" s="370"/>
      <c r="Q65" s="22"/>
    </row>
    <row r="66" spans="1:17" ht="6" customHeight="1">
      <c r="A66" s="40"/>
      <c r="B66" s="65"/>
      <c r="C66" s="65"/>
      <c r="D66" s="65"/>
      <c r="E66" s="65"/>
      <c r="F66" s="65"/>
      <c r="G66" s="66"/>
      <c r="H66" s="41"/>
      <c r="I66" s="40"/>
      <c r="J66" s="358"/>
      <c r="K66" s="41"/>
      <c r="L66" s="358"/>
      <c r="M66" s="40"/>
      <c r="N66" s="358"/>
      <c r="O66" s="41"/>
      <c r="P66" s="358"/>
      <c r="Q66" s="22"/>
    </row>
    <row r="67" spans="1:17" ht="6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67"/>
    </row>
    <row r="68" spans="1:17" ht="16.5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67"/>
    </row>
    <row r="69" spans="1:17" ht="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</row>
    <row r="71" spans="1:17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</row>
    <row r="72" spans="1:17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</row>
    <row r="73" spans="1:17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</row>
    <row r="74" spans="1:17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</row>
    <row r="75" spans="1:17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</row>
    <row r="76" spans="1:17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</row>
    <row r="77" spans="1:17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</row>
    <row r="78" spans="1:17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</row>
    <row r="79" spans="1:17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</row>
    <row r="80" spans="1:17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</row>
    <row r="81" spans="1:17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</row>
    <row r="82" spans="1:17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</row>
    <row r="83" spans="1:17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</row>
    <row r="84" spans="1:17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</row>
    <row r="85" spans="1:17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</row>
    <row r="86" spans="1:17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</row>
    <row r="87" spans="1:17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</row>
    <row r="88" spans="1:17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</row>
    <row r="89" spans="1:17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</row>
    <row r="90" spans="1:17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</row>
    <row r="91" spans="1:17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</row>
    <row r="92" spans="1:17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</row>
    <row r="93" spans="1:17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</row>
    <row r="94" spans="1:17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</row>
    <row r="95" spans="1:17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</row>
    <row r="96" spans="1:17" ht="15.75" thickBo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</row>
    <row r="97" spans="1:17" ht="15.75" thickTop="1">
      <c r="A97" s="9"/>
      <c r="B97" s="68">
        <v>1</v>
      </c>
      <c r="C97" s="69" t="s">
        <v>36</v>
      </c>
      <c r="D97" s="70"/>
      <c r="E97" s="78">
        <v>31</v>
      </c>
      <c r="I97" s="9"/>
      <c r="J97" s="9"/>
      <c r="K97" s="9"/>
      <c r="L97" s="9"/>
      <c r="M97" s="9"/>
      <c r="N97" s="9"/>
      <c r="O97" s="9"/>
      <c r="P97" s="9"/>
      <c r="Q97" s="9"/>
    </row>
    <row r="98" spans="1:17" ht="15">
      <c r="A98" s="9"/>
      <c r="B98" s="71">
        <v>2</v>
      </c>
      <c r="C98" s="72" t="s">
        <v>38</v>
      </c>
      <c r="D98" s="73"/>
      <c r="E98" s="78">
        <v>28</v>
      </c>
      <c r="G98" s="94" t="s">
        <v>33</v>
      </c>
      <c r="H98" s="97" t="e">
        <f>+VLOOKUP(#REF!,Valorización!B97:E112,1,FALSE)</f>
        <v>#REF!</v>
      </c>
      <c r="I98" s="9"/>
      <c r="J98" s="9"/>
      <c r="K98" s="9"/>
      <c r="L98" s="9"/>
      <c r="M98" s="9"/>
      <c r="N98" s="9"/>
      <c r="O98" s="9"/>
      <c r="P98" s="9"/>
      <c r="Q98" s="9"/>
    </row>
    <row r="99" spans="1:17" ht="15">
      <c r="A99" s="9"/>
      <c r="B99" s="71">
        <v>3</v>
      </c>
      <c r="C99" s="72" t="s">
        <v>37</v>
      </c>
      <c r="D99" s="73"/>
      <c r="E99" s="78">
        <v>31</v>
      </c>
      <c r="G99" s="94" t="s">
        <v>30</v>
      </c>
      <c r="H99" s="97" t="e">
        <f>+VLOOKUP(#REF!,Valorización!B97:E112,2,FALSE)</f>
        <v>#REF!</v>
      </c>
      <c r="I99" s="9"/>
      <c r="J99" s="9"/>
      <c r="K99" s="9"/>
      <c r="L99" s="9"/>
      <c r="M99" s="9"/>
      <c r="N99" s="9"/>
      <c r="O99" s="9"/>
      <c r="P99" s="9"/>
      <c r="Q99" s="9"/>
    </row>
    <row r="100" spans="1:17" ht="15">
      <c r="A100" s="9"/>
      <c r="B100" s="71">
        <v>4</v>
      </c>
      <c r="C100" s="72" t="s">
        <v>39</v>
      </c>
      <c r="D100" s="73"/>
      <c r="E100" s="78">
        <v>30</v>
      </c>
      <c r="G100" s="95" t="s">
        <v>31</v>
      </c>
      <c r="H100" s="97" t="e">
        <f>+VLOOKUP(#REF!,Valorización!B97:E112,3,FALSE)</f>
        <v>#REF!</v>
      </c>
      <c r="I100" s="9"/>
      <c r="J100" s="9"/>
      <c r="K100" s="9"/>
      <c r="L100" s="9"/>
      <c r="M100" s="9"/>
      <c r="N100" s="9"/>
      <c r="O100" s="9"/>
      <c r="P100" s="9"/>
      <c r="Q100" s="9"/>
    </row>
    <row r="101" spans="1:17" ht="15">
      <c r="A101" s="9"/>
      <c r="B101" s="71">
        <v>5</v>
      </c>
      <c r="C101" s="72" t="s">
        <v>40</v>
      </c>
      <c r="D101" s="73"/>
      <c r="E101" s="78">
        <v>31</v>
      </c>
      <c r="G101" s="95" t="s">
        <v>32</v>
      </c>
      <c r="H101" s="97" t="e">
        <f>+VLOOKUP(#REF!,Valorización!B97:E112,4,FALSE)</f>
        <v>#REF!</v>
      </c>
      <c r="I101" s="9"/>
      <c r="J101" s="9"/>
      <c r="K101" s="9"/>
      <c r="L101" s="9"/>
      <c r="M101" s="9"/>
      <c r="N101" s="9"/>
      <c r="O101" s="9"/>
      <c r="P101" s="9"/>
      <c r="Q101" s="9"/>
    </row>
    <row r="102" spans="1:17" ht="15">
      <c r="A102" s="9"/>
      <c r="B102" s="71">
        <v>6</v>
      </c>
      <c r="C102" s="72" t="s">
        <v>41</v>
      </c>
      <c r="D102" s="73"/>
      <c r="E102" s="78">
        <v>30</v>
      </c>
      <c r="G102" s="9"/>
      <c r="H102" s="97" t="s">
        <v>35</v>
      </c>
      <c r="I102" s="9"/>
      <c r="J102" s="9"/>
      <c r="K102" s="9"/>
      <c r="L102" s="9"/>
      <c r="M102" s="9"/>
      <c r="N102" s="9"/>
      <c r="O102" s="9"/>
      <c r="P102" s="9"/>
      <c r="Q102" s="9"/>
    </row>
    <row r="103" spans="1:17" ht="15">
      <c r="A103" s="9"/>
      <c r="B103" s="71">
        <v>7</v>
      </c>
      <c r="C103" s="72" t="s">
        <v>42</v>
      </c>
      <c r="D103" s="73"/>
      <c r="E103" s="78">
        <v>31</v>
      </c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</row>
    <row r="104" spans="1:17" ht="15">
      <c r="A104" s="9"/>
      <c r="B104" s="71">
        <v>8</v>
      </c>
      <c r="C104" s="72" t="s">
        <v>43</v>
      </c>
      <c r="D104" s="73"/>
      <c r="E104" s="78">
        <v>31</v>
      </c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</row>
    <row r="105" spans="1:17" ht="15">
      <c r="A105" s="9"/>
      <c r="B105" s="71">
        <v>9</v>
      </c>
      <c r="C105" s="72" t="s">
        <v>44</v>
      </c>
      <c r="D105" s="73"/>
      <c r="E105" s="78">
        <v>30</v>
      </c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</row>
    <row r="106" spans="1:17" ht="15">
      <c r="A106" s="9"/>
      <c r="B106" s="71">
        <v>10</v>
      </c>
      <c r="C106" s="72" t="s">
        <v>45</v>
      </c>
      <c r="D106" s="73"/>
      <c r="E106" s="78">
        <v>31</v>
      </c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</row>
    <row r="107" spans="1:17" ht="15">
      <c r="A107" s="9"/>
      <c r="B107" s="71">
        <v>11</v>
      </c>
      <c r="C107" s="72" t="s">
        <v>46</v>
      </c>
      <c r="D107" s="73"/>
      <c r="E107" s="78">
        <v>30</v>
      </c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</row>
    <row r="108" spans="1:17" ht="15">
      <c r="A108" s="9"/>
      <c r="B108" s="71">
        <v>12</v>
      </c>
      <c r="C108" s="72" t="s">
        <v>47</v>
      </c>
      <c r="D108" s="73"/>
      <c r="E108" s="78">
        <v>31</v>
      </c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</row>
    <row r="109" spans="2:5" ht="15">
      <c r="B109" s="71">
        <v>13</v>
      </c>
      <c r="C109" s="72" t="s">
        <v>48</v>
      </c>
      <c r="D109" s="73"/>
      <c r="E109" s="78">
        <v>31</v>
      </c>
    </row>
    <row r="110" spans="2:5" ht="15">
      <c r="B110" s="71">
        <v>14</v>
      </c>
      <c r="C110" s="72" t="s">
        <v>49</v>
      </c>
      <c r="D110" s="73"/>
      <c r="E110" s="78">
        <v>29</v>
      </c>
    </row>
    <row r="111" spans="2:5" ht="15">
      <c r="B111" s="71">
        <v>15</v>
      </c>
      <c r="C111" s="72" t="s">
        <v>50</v>
      </c>
      <c r="D111" s="73"/>
      <c r="E111" s="78">
        <v>31</v>
      </c>
    </row>
    <row r="112" spans="2:5" ht="15.75" thickBot="1">
      <c r="B112" s="74">
        <v>16</v>
      </c>
      <c r="C112" s="75" t="s">
        <v>51</v>
      </c>
      <c r="D112" s="76"/>
      <c r="E112" s="78">
        <v>30</v>
      </c>
    </row>
    <row r="113" spans="2:5" ht="15.75" thickTop="1">
      <c r="B113"/>
      <c r="C113"/>
      <c r="D113"/>
      <c r="E113"/>
    </row>
    <row r="114" spans="2:5" ht="15">
      <c r="B114" s="96" t="s">
        <v>29</v>
      </c>
      <c r="C114"/>
      <c r="D114"/>
      <c r="E114"/>
    </row>
    <row r="115" spans="2:5" ht="15">
      <c r="B115" s="96" t="s">
        <v>34</v>
      </c>
      <c r="C115"/>
      <c r="D115"/>
      <c r="E115"/>
    </row>
  </sheetData>
  <mergeCells count="22">
    <mergeCell ref="L16:L17"/>
    <mergeCell ref="P16:P17"/>
    <mergeCell ref="K14:L15"/>
    <mergeCell ref="M14:N15"/>
    <mergeCell ref="O14:P15"/>
    <mergeCell ref="M16:M17"/>
    <mergeCell ref="N16:N17"/>
    <mergeCell ref="O16:O17"/>
    <mergeCell ref="I14:J15"/>
    <mergeCell ref="I16:I17"/>
    <mergeCell ref="J16:J17"/>
    <mergeCell ref="K16:K17"/>
    <mergeCell ref="A11:P11"/>
    <mergeCell ref="A9:P9"/>
    <mergeCell ref="G14:G15"/>
    <mergeCell ref="G16:G17"/>
    <mergeCell ref="H14:H15"/>
    <mergeCell ref="H16:H17"/>
    <mergeCell ref="A14:A17"/>
    <mergeCell ref="B14:C17"/>
    <mergeCell ref="D14:E17"/>
    <mergeCell ref="F14:F17"/>
  </mergeCells>
  <printOptions horizontalCentered="1"/>
  <pageMargins left="0.5905511811023623" right="0.5905511811023623" top="0.74" bottom="0.5905511811023623" header="0.3937007874015748" footer="0.3937007874015748"/>
  <pageSetup fitToHeight="2" horizontalDpi="300" verticalDpi="300" orientation="landscape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7"/>
  <sheetViews>
    <sheetView showZeros="0" view="pageBreakPreview" zoomScaleNormal="80" zoomScaleSheetLayoutView="100" workbookViewId="0" topLeftCell="A1">
      <selection activeCell="F15" sqref="F15"/>
    </sheetView>
  </sheetViews>
  <sheetFormatPr defaultColWidth="11.421875" defaultRowHeight="12.75"/>
  <cols>
    <col min="1" max="1" width="14.421875" style="108" customWidth="1"/>
    <col min="2" max="2" width="15.57421875" style="108" customWidth="1"/>
    <col min="3" max="3" width="14.140625" style="108" customWidth="1"/>
    <col min="4" max="4" width="14.57421875" style="108" customWidth="1"/>
    <col min="5" max="5" width="15.28125" style="108" customWidth="1"/>
    <col min="6" max="8" width="15.7109375" style="108" customWidth="1"/>
    <col min="9" max="16384" width="11.421875" style="108" customWidth="1"/>
  </cols>
  <sheetData>
    <row r="1" spans="1:2" s="104" customFormat="1" ht="15.75">
      <c r="A1" s="102"/>
      <c r="B1" s="102"/>
    </row>
    <row r="2" spans="1:2" s="104" customFormat="1" ht="15.75">
      <c r="A2" s="102"/>
      <c r="B2" s="102"/>
    </row>
    <row r="3" spans="1:2" s="104" customFormat="1" ht="15.75">
      <c r="A3" s="102"/>
      <c r="B3" s="102"/>
    </row>
    <row r="4" spans="1:2" s="104" customFormat="1" ht="15.75">
      <c r="A4" s="102" t="s">
        <v>53</v>
      </c>
      <c r="B4" s="102"/>
    </row>
    <row r="5" spans="1:8" s="104" customFormat="1" ht="12.75" customHeight="1">
      <c r="A5" s="102" t="s">
        <v>8</v>
      </c>
      <c r="B5" s="103"/>
      <c r="D5" s="105"/>
      <c r="E5" s="106"/>
      <c r="F5" s="106"/>
      <c r="G5" s="106"/>
      <c r="H5" s="106"/>
    </row>
    <row r="6" spans="1:8" s="104" customFormat="1" ht="12.75" customHeight="1">
      <c r="A6" s="102" t="s">
        <v>248</v>
      </c>
      <c r="B6" s="103"/>
      <c r="D6" s="105"/>
      <c r="E6" s="106"/>
      <c r="F6" s="106"/>
      <c r="G6" s="106"/>
      <c r="H6" s="106"/>
    </row>
    <row r="7" spans="1:8" s="104" customFormat="1" ht="12.75" customHeight="1">
      <c r="A7" s="107" t="s">
        <v>6</v>
      </c>
      <c r="B7" s="103"/>
      <c r="D7" s="105"/>
      <c r="E7" s="106"/>
      <c r="F7" s="106"/>
      <c r="G7" s="106"/>
      <c r="H7" s="106"/>
    </row>
    <row r="8" ht="13.5">
      <c r="A8" s="107" t="s">
        <v>7</v>
      </c>
    </row>
    <row r="9" spans="1:8" s="104" customFormat="1" ht="18">
      <c r="A9" s="424" t="s">
        <v>301</v>
      </c>
      <c r="B9" s="424"/>
      <c r="C9" s="424"/>
      <c r="D9" s="424"/>
      <c r="E9" s="424"/>
      <c r="F9" s="424"/>
      <c r="G9" s="424"/>
      <c r="H9" s="424"/>
    </row>
    <row r="10" spans="1:8" s="104" customFormat="1" ht="15" customHeight="1">
      <c r="A10" s="106"/>
      <c r="B10" s="106"/>
      <c r="C10" s="106"/>
      <c r="D10" s="106"/>
      <c r="E10" s="106"/>
      <c r="F10" s="106"/>
      <c r="G10" s="106"/>
      <c r="H10" s="106"/>
    </row>
    <row r="11" spans="2:7" s="104" customFormat="1" ht="16.5">
      <c r="B11" s="107"/>
      <c r="E11" s="106"/>
      <c r="F11" s="106"/>
      <c r="G11" s="371" t="s">
        <v>276</v>
      </c>
    </row>
    <row r="12" ht="12.75"/>
    <row r="13" spans="4:5" ht="12.75">
      <c r="D13" s="268"/>
      <c r="E13" s="268"/>
    </row>
    <row r="14" spans="1:8" ht="18" customHeight="1">
      <c r="A14" s="429" t="s">
        <v>63</v>
      </c>
      <c r="B14" s="430"/>
      <c r="C14" s="372">
        <v>1</v>
      </c>
      <c r="D14" s="372">
        <v>2</v>
      </c>
      <c r="E14" s="372">
        <v>3</v>
      </c>
      <c r="F14" s="372">
        <v>4</v>
      </c>
      <c r="G14" s="372"/>
      <c r="H14" s="372" t="s">
        <v>279</v>
      </c>
    </row>
    <row r="15" spans="1:8" ht="18" customHeight="1">
      <c r="A15" s="429" t="s">
        <v>64</v>
      </c>
      <c r="B15" s="430"/>
      <c r="C15" s="373" t="s">
        <v>255</v>
      </c>
      <c r="D15" s="373" t="s">
        <v>256</v>
      </c>
      <c r="E15" s="373" t="s">
        <v>257</v>
      </c>
      <c r="F15" s="373" t="s">
        <v>258</v>
      </c>
      <c r="G15" s="373" t="s">
        <v>278</v>
      </c>
      <c r="H15" s="373" t="s">
        <v>260</v>
      </c>
    </row>
    <row r="16" spans="1:8" ht="18" customHeight="1">
      <c r="A16" s="425" t="s">
        <v>58</v>
      </c>
      <c r="B16" s="111" t="s">
        <v>72</v>
      </c>
      <c r="C16" s="114"/>
      <c r="D16" s="114"/>
      <c r="E16" s="114"/>
      <c r="F16" s="114"/>
      <c r="G16" s="114"/>
      <c r="H16" s="114"/>
    </row>
    <row r="17" spans="1:8" ht="18" customHeight="1">
      <c r="A17" s="426"/>
      <c r="B17" s="111" t="s">
        <v>56</v>
      </c>
      <c r="C17" s="113"/>
      <c r="D17" s="113"/>
      <c r="E17" s="113"/>
      <c r="F17" s="113"/>
      <c r="G17" s="113"/>
      <c r="H17" s="113"/>
    </row>
    <row r="18" spans="1:8" ht="18" customHeight="1">
      <c r="A18" s="427" t="s">
        <v>59</v>
      </c>
      <c r="B18" s="374" t="s">
        <v>72</v>
      </c>
      <c r="C18" s="254"/>
      <c r="D18" s="254"/>
      <c r="E18" s="254"/>
      <c r="F18" s="254"/>
      <c r="G18" s="254"/>
      <c r="H18" s="254"/>
    </row>
    <row r="19" spans="1:8" ht="18" customHeight="1">
      <c r="A19" s="428"/>
      <c r="B19" s="374" t="s">
        <v>57</v>
      </c>
      <c r="C19" s="375"/>
      <c r="D19" s="375"/>
      <c r="E19" s="375"/>
      <c r="F19" s="375"/>
      <c r="G19" s="375"/>
      <c r="H19" s="375"/>
    </row>
    <row r="20" spans="1:8" ht="18" customHeight="1">
      <c r="A20" s="431" t="s">
        <v>65</v>
      </c>
      <c r="B20" s="432"/>
      <c r="C20" s="115"/>
      <c r="D20" s="115"/>
      <c r="E20" s="115"/>
      <c r="F20" s="115"/>
      <c r="G20" s="115"/>
      <c r="H20" s="115"/>
    </row>
    <row r="21" spans="1:8" ht="18" customHeight="1">
      <c r="A21" s="425" t="s">
        <v>60</v>
      </c>
      <c r="B21" s="112" t="s">
        <v>72</v>
      </c>
      <c r="C21" s="114"/>
      <c r="D21" s="114"/>
      <c r="E21" s="114"/>
      <c r="F21" s="114"/>
      <c r="G21" s="114"/>
      <c r="H21" s="114"/>
    </row>
    <row r="22" spans="1:8" ht="18" customHeight="1">
      <c r="A22" s="426"/>
      <c r="B22" s="112" t="s">
        <v>70</v>
      </c>
      <c r="C22" s="113"/>
      <c r="D22" s="113"/>
      <c r="E22" s="113"/>
      <c r="F22" s="113"/>
      <c r="G22" s="113"/>
      <c r="H22" s="113"/>
    </row>
    <row r="23" spans="1:8" ht="18" customHeight="1">
      <c r="A23" s="427" t="s">
        <v>61</v>
      </c>
      <c r="B23" s="376" t="s">
        <v>72</v>
      </c>
      <c r="C23" s="254"/>
      <c r="D23" s="254"/>
      <c r="E23" s="254"/>
      <c r="F23" s="254"/>
      <c r="G23" s="254"/>
      <c r="H23" s="254"/>
    </row>
    <row r="24" spans="1:8" ht="18" customHeight="1">
      <c r="A24" s="428"/>
      <c r="B24" s="376" t="s">
        <v>71</v>
      </c>
      <c r="C24" s="375"/>
      <c r="D24" s="375"/>
      <c r="E24" s="375"/>
      <c r="F24" s="375"/>
      <c r="G24" s="375"/>
      <c r="H24" s="375"/>
    </row>
    <row r="25" spans="1:8" ht="18" customHeight="1">
      <c r="A25" s="425" t="s">
        <v>62</v>
      </c>
      <c r="B25" s="112" t="s">
        <v>72</v>
      </c>
      <c r="C25" s="113"/>
      <c r="D25" s="113"/>
      <c r="E25" s="113"/>
      <c r="F25" s="113"/>
      <c r="G25" s="113"/>
      <c r="H25" s="113"/>
    </row>
    <row r="26" spans="1:8" ht="18" customHeight="1">
      <c r="A26" s="426"/>
      <c r="B26" s="112" t="s">
        <v>55</v>
      </c>
      <c r="C26" s="113"/>
      <c r="D26" s="113"/>
      <c r="E26" s="113"/>
      <c r="F26" s="113"/>
      <c r="G26" s="113"/>
      <c r="H26" s="113"/>
    </row>
    <row r="27" spans="1:8" ht="18" customHeight="1">
      <c r="A27" s="437" t="s">
        <v>73</v>
      </c>
      <c r="B27" s="438"/>
      <c r="C27" s="274"/>
      <c r="D27" s="274"/>
      <c r="E27" s="274"/>
      <c r="F27" s="274"/>
      <c r="G27" s="274"/>
      <c r="H27" s="274"/>
    </row>
    <row r="28" spans="1:8" ht="18" customHeight="1">
      <c r="A28" s="435" t="s">
        <v>69</v>
      </c>
      <c r="B28" s="436"/>
      <c r="C28" s="113"/>
      <c r="D28" s="113"/>
      <c r="E28" s="113"/>
      <c r="F28" s="113"/>
      <c r="G28" s="113"/>
      <c r="H28" s="113"/>
    </row>
    <row r="29" spans="1:8" ht="18" customHeight="1">
      <c r="A29" s="377" t="s">
        <v>66</v>
      </c>
      <c r="B29" s="378"/>
      <c r="C29" s="379" t="str">
        <f aca="true" t="shared" si="0" ref="C29:H29">IF(C16&lt;&gt;0,IF(C17&lt;C19,"Atrasada",IF(C17&gt;C19,"Adelantada","Al día"))," ")</f>
        <v> </v>
      </c>
      <c r="D29" s="379" t="str">
        <f t="shared" si="0"/>
        <v> </v>
      </c>
      <c r="E29" s="379" t="str">
        <f t="shared" si="0"/>
        <v> </v>
      </c>
      <c r="F29" s="379" t="str">
        <f t="shared" si="0"/>
        <v> </v>
      </c>
      <c r="G29" s="379" t="str">
        <f t="shared" si="0"/>
        <v> </v>
      </c>
      <c r="H29" s="379" t="str">
        <f t="shared" si="0"/>
        <v> </v>
      </c>
    </row>
    <row r="30" spans="1:8" ht="18" customHeight="1">
      <c r="A30" s="433" t="s">
        <v>67</v>
      </c>
      <c r="B30" s="434"/>
      <c r="C30" s="116">
        <f aca="true" t="shared" si="1" ref="C30:H30">IF(C16&lt;&gt;0,IF(C17&gt;C19,ROUND(C17/C19-1,4),""),"")</f>
      </c>
      <c r="D30" s="116">
        <f t="shared" si="1"/>
      </c>
      <c r="E30" s="116">
        <f t="shared" si="1"/>
      </c>
      <c r="F30" s="116">
        <f t="shared" si="1"/>
      </c>
      <c r="G30" s="116">
        <f t="shared" si="1"/>
      </c>
      <c r="H30" s="116">
        <f t="shared" si="1"/>
      </c>
    </row>
    <row r="31" spans="1:8" ht="18" customHeight="1">
      <c r="A31" s="433" t="s">
        <v>68</v>
      </c>
      <c r="B31" s="434"/>
      <c r="C31" s="116">
        <f aca="true" t="shared" si="2" ref="C31:H31">IF(C16&lt;&gt;0,IF(C17&lt;C19,ROUND(1-C17/C19,4),""),"")</f>
      </c>
      <c r="D31" s="116">
        <f t="shared" si="2"/>
      </c>
      <c r="E31" s="116">
        <f t="shared" si="2"/>
      </c>
      <c r="F31" s="116">
        <f t="shared" si="2"/>
      </c>
      <c r="G31" s="116">
        <f t="shared" si="2"/>
      </c>
      <c r="H31" s="116">
        <f t="shared" si="2"/>
      </c>
    </row>
    <row r="32" ht="12.75"/>
    <row r="33" ht="12.75"/>
    <row r="34" ht="12.75"/>
    <row r="35" ht="12.75"/>
    <row r="36" ht="12.75"/>
    <row r="37" ht="12.75"/>
    <row r="56" spans="2:8" ht="12.75">
      <c r="B56" s="109"/>
      <c r="C56" s="109">
        <f aca="true" t="shared" si="3" ref="C56:H56">+IF(C29="Atrasada",1,0)</f>
        <v>0</v>
      </c>
      <c r="D56" s="109">
        <f t="shared" si="3"/>
        <v>0</v>
      </c>
      <c r="E56" s="109">
        <f t="shared" si="3"/>
        <v>0</v>
      </c>
      <c r="F56" s="109">
        <f t="shared" si="3"/>
        <v>0</v>
      </c>
      <c r="G56" s="109">
        <f t="shared" si="3"/>
        <v>0</v>
      </c>
      <c r="H56" s="109">
        <f t="shared" si="3"/>
        <v>0</v>
      </c>
    </row>
    <row r="57" spans="3:8" ht="12.75">
      <c r="C57" s="109">
        <f>+C56</f>
        <v>0</v>
      </c>
      <c r="D57" s="109">
        <f>+D56+C57</f>
        <v>0</v>
      </c>
      <c r="E57" s="109">
        <f>+E56+D57</f>
        <v>0</v>
      </c>
      <c r="F57" s="109">
        <f>+F56+E57</f>
        <v>0</v>
      </c>
      <c r="G57" s="109">
        <f>+G56+F57</f>
        <v>0</v>
      </c>
      <c r="H57" s="109">
        <f>+H56+G57</f>
        <v>0</v>
      </c>
    </row>
    <row r="58" spans="1:8" ht="15.75">
      <c r="A58" s="117" t="e">
        <f>+#REF!</f>
        <v>#REF!</v>
      </c>
      <c r="C58" s="118"/>
      <c r="D58" s="118"/>
      <c r="E58" s="118"/>
      <c r="F58" s="118"/>
      <c r="G58" s="118"/>
      <c r="H58" s="118"/>
    </row>
    <row r="60" spans="3:4" ht="12.75">
      <c r="C60" s="108" t="s">
        <v>99</v>
      </c>
      <c r="D60" s="119" t="e">
        <f>+HLOOKUP($A$58,$C$14:$H$31,15,FALSE)</f>
        <v>#REF!</v>
      </c>
    </row>
    <row r="61" spans="3:4" ht="12.75">
      <c r="C61" s="108" t="s">
        <v>100</v>
      </c>
      <c r="D61" s="119" t="e">
        <f>+HLOOKUP($A$58-1,$C$14:$H$31,15,FALSE)</f>
        <v>#REF!</v>
      </c>
    </row>
    <row r="62" spans="3:4" ht="12.75">
      <c r="C62" s="108" t="s">
        <v>101</v>
      </c>
      <c r="D62" s="119" t="e">
        <f>+HLOOKUP($A$58-2,$C$14:$H$31,15,FALSE)</f>
        <v>#REF!</v>
      </c>
    </row>
    <row r="63" spans="3:4" ht="12.75">
      <c r="C63" s="108" t="s">
        <v>205</v>
      </c>
      <c r="D63" s="119" t="e">
        <f>+HLOOKUP($A$58-3,$C$14:$H$31,15,FALSE)</f>
        <v>#REF!</v>
      </c>
    </row>
    <row r="64" spans="3:4" ht="12.75">
      <c r="C64" s="108" t="s">
        <v>101</v>
      </c>
      <c r="D64" s="119" t="e">
        <f>+HLOOKUP($A$58-4,$C$14:$H$31,15,FALSE)</f>
        <v>#REF!</v>
      </c>
    </row>
    <row r="65" spans="3:4" ht="12.75">
      <c r="C65" s="108" t="s">
        <v>205</v>
      </c>
      <c r="D65" s="119" t="e">
        <f>+HLOOKUP($A$58-5,$C$14:$H$31,15,FALSE)</f>
        <v>#REF!</v>
      </c>
    </row>
    <row r="66" spans="3:4" ht="12.75">
      <c r="C66" s="108" t="s">
        <v>101</v>
      </c>
      <c r="D66" s="119" t="e">
        <f>+HLOOKUP($A$58-6,$C$14:$H$31,15,FALSE)</f>
        <v>#REF!</v>
      </c>
    </row>
    <row r="67" spans="3:4" ht="12.75">
      <c r="C67" s="108" t="s">
        <v>205</v>
      </c>
      <c r="D67" s="119" t="e">
        <f>+HLOOKUP($A$58-7,$C$14:$H$31,15,FALSE)</f>
        <v>#REF!</v>
      </c>
    </row>
    <row r="68" spans="3:4" ht="12.75">
      <c r="C68" s="108" t="s">
        <v>101</v>
      </c>
      <c r="D68" s="119" t="e">
        <f>+HLOOKUP($A$58-8,$C$14:$H$31,15,FALSE)</f>
        <v>#REF!</v>
      </c>
    </row>
    <row r="69" spans="3:4" ht="12.75">
      <c r="C69" s="108" t="s">
        <v>205</v>
      </c>
      <c r="D69" s="119" t="e">
        <f>+HLOOKUP($A$58-9,$C$14:$H$31,15,FALSE)</f>
        <v>#REF!</v>
      </c>
    </row>
    <row r="112" spans="5:6" ht="12.75">
      <c r="E112" s="109">
        <v>1</v>
      </c>
      <c r="F112" s="110">
        <v>36161</v>
      </c>
    </row>
    <row r="113" spans="5:6" ht="12.75">
      <c r="E113" s="109">
        <v>2</v>
      </c>
      <c r="F113" s="110">
        <v>36192</v>
      </c>
    </row>
    <row r="114" spans="5:6" ht="12.75">
      <c r="E114" s="109">
        <v>3</v>
      </c>
      <c r="F114" s="110">
        <v>36220</v>
      </c>
    </row>
    <row r="115" spans="5:6" ht="12.75">
      <c r="E115" s="109">
        <v>4</v>
      </c>
      <c r="F115" s="110">
        <v>36251</v>
      </c>
    </row>
    <row r="116" spans="5:6" ht="12.75">
      <c r="E116" s="109">
        <v>5</v>
      </c>
      <c r="F116" s="110">
        <v>36281</v>
      </c>
    </row>
    <row r="117" spans="5:6" ht="12.75">
      <c r="E117" s="109">
        <v>6</v>
      </c>
      <c r="F117" s="110">
        <v>36312</v>
      </c>
    </row>
    <row r="118" spans="5:6" ht="12.75">
      <c r="E118" s="109">
        <v>7</v>
      </c>
      <c r="F118" s="110">
        <v>36342</v>
      </c>
    </row>
    <row r="119" spans="5:6" ht="12.75">
      <c r="E119" s="109">
        <v>8</v>
      </c>
      <c r="F119" s="110">
        <v>36373</v>
      </c>
    </row>
    <row r="120" spans="5:6" ht="12.75">
      <c r="E120" s="109">
        <v>9</v>
      </c>
      <c r="F120" s="110">
        <v>36404</v>
      </c>
    </row>
    <row r="121" spans="5:6" ht="12.75">
      <c r="E121" s="109">
        <v>10</v>
      </c>
      <c r="F121" s="110">
        <v>36434</v>
      </c>
    </row>
    <row r="122" spans="5:6" ht="12.75">
      <c r="E122" s="109">
        <v>11</v>
      </c>
      <c r="F122" s="110">
        <v>36465</v>
      </c>
    </row>
    <row r="123" spans="5:6" ht="12.75">
      <c r="E123" s="109">
        <v>12</v>
      </c>
      <c r="F123" s="110">
        <v>36495</v>
      </c>
    </row>
    <row r="124" spans="5:6" ht="12.75">
      <c r="E124" s="109">
        <v>13</v>
      </c>
      <c r="F124" s="110">
        <v>36526</v>
      </c>
    </row>
    <row r="125" spans="5:6" ht="12.75">
      <c r="E125" s="109">
        <v>14</v>
      </c>
      <c r="F125" s="110">
        <v>36557</v>
      </c>
    </row>
    <row r="126" spans="5:6" ht="12.75">
      <c r="E126" s="109">
        <v>15</v>
      </c>
      <c r="F126" s="110">
        <v>36586</v>
      </c>
    </row>
    <row r="127" spans="5:6" ht="12.75">
      <c r="E127" s="109">
        <v>16</v>
      </c>
      <c r="F127" s="110">
        <v>36617</v>
      </c>
    </row>
  </sheetData>
  <mergeCells count="13">
    <mergeCell ref="A30:B30"/>
    <mergeCell ref="A31:B31"/>
    <mergeCell ref="A28:B28"/>
    <mergeCell ref="A27:B27"/>
    <mergeCell ref="A9:H9"/>
    <mergeCell ref="A21:A22"/>
    <mergeCell ref="A23:A24"/>
    <mergeCell ref="A25:A26"/>
    <mergeCell ref="A14:B14"/>
    <mergeCell ref="A15:B15"/>
    <mergeCell ref="A16:A17"/>
    <mergeCell ref="A18:A19"/>
    <mergeCell ref="A20:B20"/>
  </mergeCells>
  <printOptions horizontalCentered="1"/>
  <pageMargins left="0.7874015748031497" right="0.7874015748031497" top="0.7874015748031497" bottom="0.5905511811023623" header="0" footer="0"/>
  <pageSetup orientation="landscape" paperSize="9" scale="7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5"/>
  <sheetViews>
    <sheetView tabSelected="1" view="pageBreakPreview" zoomScaleNormal="75" zoomScaleSheetLayoutView="100" workbookViewId="0" topLeftCell="A1">
      <selection activeCell="E3" sqref="E3"/>
    </sheetView>
  </sheetViews>
  <sheetFormatPr defaultColWidth="11.421875" defaultRowHeight="12.75"/>
  <cols>
    <col min="1" max="1" width="15.421875" style="0" bestFit="1" customWidth="1"/>
    <col min="2" max="2" width="13.8515625" style="0" customWidth="1"/>
    <col min="3" max="7" width="15.421875" style="0" customWidth="1"/>
    <col min="8" max="8" width="16.421875" style="0" customWidth="1"/>
    <col min="9" max="12" width="15.421875" style="0" customWidth="1"/>
  </cols>
  <sheetData>
    <row r="1" spans="1:3" ht="12.75">
      <c r="A1" s="120"/>
      <c r="B1" s="120"/>
      <c r="C1" s="143"/>
    </row>
    <row r="2" spans="1:3" ht="12.75">
      <c r="A2" s="120"/>
      <c r="B2" s="120"/>
      <c r="C2" s="143"/>
    </row>
    <row r="3" spans="1:3" ht="12.75">
      <c r="A3" s="120"/>
      <c r="B3" s="120"/>
      <c r="C3" s="143"/>
    </row>
    <row r="4" spans="1:3" ht="12.75">
      <c r="A4" s="120" t="s">
        <v>53</v>
      </c>
      <c r="B4" s="120"/>
      <c r="C4" s="143"/>
    </row>
    <row r="5" spans="1:3" ht="12.75">
      <c r="A5" s="120" t="s">
        <v>6</v>
      </c>
      <c r="B5" s="121"/>
      <c r="C5" s="143"/>
    </row>
    <row r="6" spans="1:12" ht="14.25">
      <c r="A6" s="120" t="s">
        <v>7</v>
      </c>
      <c r="B6" s="121"/>
      <c r="C6" s="143"/>
      <c r="E6" s="122"/>
      <c r="F6" s="122"/>
      <c r="G6" s="122"/>
      <c r="H6" s="122"/>
      <c r="I6" s="122"/>
      <c r="J6" s="122"/>
      <c r="K6" s="122"/>
      <c r="L6" s="122"/>
    </row>
    <row r="7" spans="1:12" ht="14.25">
      <c r="A7" s="120" t="s">
        <v>8</v>
      </c>
      <c r="B7" s="121"/>
      <c r="C7" s="143"/>
      <c r="E7" s="122"/>
      <c r="F7" s="122"/>
      <c r="G7" s="122"/>
      <c r="H7" s="122"/>
      <c r="I7" s="122"/>
      <c r="J7" s="122"/>
      <c r="K7" s="122"/>
      <c r="L7" s="122"/>
    </row>
    <row r="8" spans="1:12" ht="14.25">
      <c r="A8" s="120" t="s">
        <v>248</v>
      </c>
      <c r="B8" s="121"/>
      <c r="C8" s="143"/>
      <c r="E8" s="122"/>
      <c r="F8" s="122"/>
      <c r="G8" s="122"/>
      <c r="H8" s="122"/>
      <c r="I8" s="122"/>
      <c r="J8" s="122"/>
      <c r="K8" s="122"/>
      <c r="L8" s="122"/>
    </row>
    <row r="9" spans="1:12" ht="24" customHeight="1">
      <c r="A9" s="486" t="s">
        <v>302</v>
      </c>
      <c r="B9" s="486"/>
      <c r="C9" s="486"/>
      <c r="D9" s="486"/>
      <c r="E9" s="486"/>
      <c r="F9" s="486"/>
      <c r="G9" s="486"/>
      <c r="H9" s="486"/>
      <c r="I9" s="486"/>
      <c r="J9" s="486"/>
      <c r="K9" s="486"/>
      <c r="L9" s="486"/>
    </row>
    <row r="10" spans="1:12" ht="15" customHeight="1">
      <c r="A10" s="122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</row>
    <row r="11" spans="1:12" ht="16.5">
      <c r="A11" s="124"/>
      <c r="B11" s="125"/>
      <c r="C11" s="124"/>
      <c r="D11" s="124"/>
      <c r="E11" s="124"/>
      <c r="F11" s="124"/>
      <c r="G11" s="124"/>
      <c r="H11" s="124"/>
      <c r="I11" s="126" t="s">
        <v>280</v>
      </c>
      <c r="J11" s="127"/>
      <c r="K11" s="142" t="s">
        <v>74</v>
      </c>
      <c r="L11" s="128"/>
    </row>
    <row r="12" ht="12.75">
      <c r="J12" s="127"/>
    </row>
    <row r="13" spans="1:10" ht="18" customHeight="1">
      <c r="A13" s="440" t="s">
        <v>90</v>
      </c>
      <c r="B13" s="440"/>
      <c r="C13" s="440"/>
      <c r="D13" s="440"/>
      <c r="E13" s="440"/>
      <c r="F13" s="440"/>
      <c r="G13" s="440"/>
      <c r="H13" s="440"/>
      <c r="J13" s="265"/>
    </row>
    <row r="14" spans="1:8" ht="15.75" customHeight="1">
      <c r="A14" s="380" t="s">
        <v>75</v>
      </c>
      <c r="B14" s="380" t="s">
        <v>76</v>
      </c>
      <c r="C14" s="380" t="s">
        <v>77</v>
      </c>
      <c r="D14" s="380" t="s">
        <v>223</v>
      </c>
      <c r="E14" s="380" t="s">
        <v>83</v>
      </c>
      <c r="F14" s="380" t="s">
        <v>91</v>
      </c>
      <c r="G14" s="380" t="s">
        <v>225</v>
      </c>
      <c r="H14" s="380" t="s">
        <v>224</v>
      </c>
    </row>
    <row r="15" spans="1:8" ht="12.75">
      <c r="A15" s="131">
        <v>1</v>
      </c>
      <c r="B15" s="244"/>
      <c r="C15" s="132"/>
      <c r="D15" s="101"/>
      <c r="E15" s="134"/>
      <c r="F15" s="242"/>
      <c r="G15" s="243"/>
      <c r="H15" s="133"/>
    </row>
    <row r="16" ht="12.75">
      <c r="A16" s="124"/>
    </row>
    <row r="17" ht="12.75">
      <c r="D17" s="267"/>
    </row>
    <row r="19" spans="1:12" ht="18" customHeight="1">
      <c r="A19" s="439" t="s">
        <v>84</v>
      </c>
      <c r="B19" s="439"/>
      <c r="C19" s="439"/>
      <c r="D19" s="439"/>
      <c r="E19" s="439" t="s">
        <v>85</v>
      </c>
      <c r="F19" s="439"/>
      <c r="G19" s="439"/>
      <c r="H19" s="439"/>
      <c r="I19" s="439"/>
      <c r="J19" s="439"/>
      <c r="K19" s="439"/>
      <c r="L19" s="439"/>
    </row>
    <row r="20" spans="1:12" ht="15">
      <c r="A20" s="439" t="s">
        <v>79</v>
      </c>
      <c r="B20" s="439" t="s">
        <v>80</v>
      </c>
      <c r="C20" s="439" t="s">
        <v>13</v>
      </c>
      <c r="D20" s="439" t="s">
        <v>86</v>
      </c>
      <c r="E20" s="439" t="s">
        <v>78</v>
      </c>
      <c r="F20" s="439"/>
      <c r="G20" s="439" t="s">
        <v>87</v>
      </c>
      <c r="H20" s="439"/>
      <c r="I20" s="439" t="s">
        <v>81</v>
      </c>
      <c r="J20" s="439"/>
      <c r="K20" s="439" t="s">
        <v>88</v>
      </c>
      <c r="L20" s="439"/>
    </row>
    <row r="21" spans="1:12" ht="15">
      <c r="A21" s="439"/>
      <c r="B21" s="439"/>
      <c r="C21" s="439"/>
      <c r="D21" s="439"/>
      <c r="E21" s="381" t="s">
        <v>13</v>
      </c>
      <c r="F21" s="381" t="s">
        <v>82</v>
      </c>
      <c r="G21" s="381" t="s">
        <v>13</v>
      </c>
      <c r="H21" s="381" t="s">
        <v>82</v>
      </c>
      <c r="I21" s="381" t="s">
        <v>13</v>
      </c>
      <c r="J21" s="381" t="s">
        <v>82</v>
      </c>
      <c r="K21" s="381" t="s">
        <v>13</v>
      </c>
      <c r="L21" s="381" t="s">
        <v>82</v>
      </c>
    </row>
    <row r="22" spans="1:12" ht="15" customHeight="1">
      <c r="A22" s="135">
        <v>1</v>
      </c>
      <c r="B22" s="271" t="s">
        <v>255</v>
      </c>
      <c r="C22" s="137"/>
      <c r="D22" s="138"/>
      <c r="E22" s="139"/>
      <c r="F22" s="139"/>
      <c r="G22" s="139"/>
      <c r="H22" s="139"/>
      <c r="I22" s="185"/>
      <c r="J22" s="139"/>
      <c r="K22" s="139"/>
      <c r="L22" s="139"/>
    </row>
    <row r="23" spans="1:12" ht="15" customHeight="1">
      <c r="A23" s="135">
        <v>2</v>
      </c>
      <c r="B23" s="271" t="s">
        <v>256</v>
      </c>
      <c r="C23" s="137"/>
      <c r="D23" s="138"/>
      <c r="E23" s="139"/>
      <c r="F23" s="139"/>
      <c r="G23" s="139"/>
      <c r="H23" s="139"/>
      <c r="I23" s="185"/>
      <c r="J23" s="139"/>
      <c r="K23" s="139">
        <f>IF($C23&lt;&gt;0,K22+E23,"")</f>
      </c>
      <c r="L23" s="139">
        <f>IF($C23&lt;&gt;0,L22+F23,"")</f>
      </c>
    </row>
    <row r="24" spans="1:12" ht="15" customHeight="1">
      <c r="A24" s="135">
        <v>3</v>
      </c>
      <c r="B24" s="271" t="s">
        <v>257</v>
      </c>
      <c r="C24" s="137"/>
      <c r="D24" s="138"/>
      <c r="E24" s="139"/>
      <c r="F24" s="139"/>
      <c r="G24" s="139"/>
      <c r="H24" s="139"/>
      <c r="I24" s="185"/>
      <c r="J24" s="139"/>
      <c r="K24" s="140">
        <f>IF(C24&lt;&gt;0,K23+E24,"")</f>
      </c>
      <c r="L24" s="139">
        <f aca="true" t="shared" si="0" ref="L24:L37">IF($C24&lt;&gt;0,L23+F24,"")</f>
      </c>
    </row>
    <row r="25" spans="1:12" ht="15" customHeight="1">
      <c r="A25" s="135">
        <v>4</v>
      </c>
      <c r="B25" s="271" t="s">
        <v>258</v>
      </c>
      <c r="C25" s="137"/>
      <c r="D25" s="138"/>
      <c r="E25" s="139"/>
      <c r="F25" s="139"/>
      <c r="G25" s="139"/>
      <c r="H25" s="139"/>
      <c r="I25" s="185"/>
      <c r="J25" s="139"/>
      <c r="K25" s="140">
        <f aca="true" t="shared" si="1" ref="K25:K37">IF(C25&lt;&gt;0,K24+E25,"")</f>
      </c>
      <c r="L25" s="139">
        <f t="shared" si="0"/>
      </c>
    </row>
    <row r="26" spans="1:12" ht="15" customHeight="1">
      <c r="A26" s="135">
        <v>5</v>
      </c>
      <c r="B26" s="271" t="s">
        <v>277</v>
      </c>
      <c r="C26" s="137"/>
      <c r="D26" s="138"/>
      <c r="E26" s="139"/>
      <c r="F26" s="139"/>
      <c r="G26" s="139"/>
      <c r="H26" s="139"/>
      <c r="I26" s="185"/>
      <c r="J26" s="139"/>
      <c r="K26" s="140">
        <f t="shared" si="1"/>
      </c>
      <c r="L26" s="139">
        <f t="shared" si="0"/>
      </c>
    </row>
    <row r="27" spans="1:12" ht="15" customHeight="1">
      <c r="A27" s="135"/>
      <c r="B27" s="271"/>
      <c r="C27" s="137"/>
      <c r="D27" s="138"/>
      <c r="E27" s="139"/>
      <c r="F27" s="139"/>
      <c r="G27" s="139"/>
      <c r="H27" s="139"/>
      <c r="I27" s="185"/>
      <c r="J27" s="139"/>
      <c r="K27" s="140">
        <f t="shared" si="1"/>
      </c>
      <c r="L27" s="139">
        <f t="shared" si="0"/>
      </c>
    </row>
    <row r="28" spans="1:12" ht="15" customHeight="1">
      <c r="A28" s="135"/>
      <c r="B28" s="271"/>
      <c r="C28" s="137"/>
      <c r="D28" s="138"/>
      <c r="E28" s="139"/>
      <c r="F28" s="139"/>
      <c r="G28" s="139"/>
      <c r="H28" s="139"/>
      <c r="I28" s="185"/>
      <c r="J28" s="139"/>
      <c r="K28" s="140">
        <f t="shared" si="1"/>
      </c>
      <c r="L28" s="139">
        <f t="shared" si="0"/>
      </c>
    </row>
    <row r="29" spans="1:12" ht="15" customHeight="1">
      <c r="A29" s="135"/>
      <c r="B29" s="271"/>
      <c r="C29" s="137"/>
      <c r="D29" s="138"/>
      <c r="E29" s="139"/>
      <c r="F29" s="139"/>
      <c r="G29" s="139"/>
      <c r="H29" s="139"/>
      <c r="I29" s="185"/>
      <c r="J29" s="139"/>
      <c r="K29" s="140">
        <f t="shared" si="1"/>
      </c>
      <c r="L29" s="139">
        <f t="shared" si="0"/>
      </c>
    </row>
    <row r="30" spans="1:12" ht="15" customHeight="1">
      <c r="A30" s="135"/>
      <c r="B30" s="271"/>
      <c r="C30" s="137"/>
      <c r="D30" s="138"/>
      <c r="E30" s="139"/>
      <c r="F30" s="139"/>
      <c r="G30" s="139"/>
      <c r="H30" s="139"/>
      <c r="I30" s="185"/>
      <c r="J30" s="139"/>
      <c r="K30" s="140">
        <f t="shared" si="1"/>
      </c>
      <c r="L30" s="139">
        <f t="shared" si="0"/>
      </c>
    </row>
    <row r="31" spans="1:12" ht="15" customHeight="1">
      <c r="A31" s="135"/>
      <c r="B31" s="271"/>
      <c r="C31" s="137"/>
      <c r="D31" s="138"/>
      <c r="E31" s="139"/>
      <c r="F31" s="139"/>
      <c r="G31" s="139"/>
      <c r="H31" s="139"/>
      <c r="I31" s="185"/>
      <c r="J31" s="139"/>
      <c r="K31" s="140">
        <f t="shared" si="1"/>
      </c>
      <c r="L31" s="139">
        <f t="shared" si="0"/>
      </c>
    </row>
    <row r="32" spans="1:12" ht="15" customHeight="1">
      <c r="A32" s="135"/>
      <c r="B32" s="271"/>
      <c r="C32" s="137"/>
      <c r="D32" s="138"/>
      <c r="E32" s="139"/>
      <c r="F32" s="139"/>
      <c r="G32" s="139"/>
      <c r="H32" s="139"/>
      <c r="I32" s="185"/>
      <c r="J32" s="139"/>
      <c r="K32" s="140">
        <f t="shared" si="1"/>
      </c>
      <c r="L32" s="139">
        <f t="shared" si="0"/>
      </c>
    </row>
    <row r="33" spans="1:12" ht="15" customHeight="1">
      <c r="A33" s="135" t="s">
        <v>279</v>
      </c>
      <c r="B33" s="271" t="s">
        <v>260</v>
      </c>
      <c r="C33" s="137"/>
      <c r="D33" s="138"/>
      <c r="E33" s="139"/>
      <c r="F33" s="139"/>
      <c r="G33" s="139"/>
      <c r="H33" s="139"/>
      <c r="I33" s="185"/>
      <c r="J33" s="139"/>
      <c r="K33" s="140">
        <f t="shared" si="1"/>
      </c>
      <c r="L33" s="139">
        <f t="shared" si="0"/>
      </c>
    </row>
    <row r="34" spans="1:12" ht="15" customHeight="1">
      <c r="A34" s="135"/>
      <c r="B34" s="271"/>
      <c r="C34" s="137"/>
      <c r="D34" s="138"/>
      <c r="E34" s="139"/>
      <c r="F34" s="139"/>
      <c r="G34" s="139"/>
      <c r="H34" s="139"/>
      <c r="I34" s="185"/>
      <c r="J34" s="139"/>
      <c r="K34" s="140">
        <f t="shared" si="1"/>
      </c>
      <c r="L34" s="139">
        <f t="shared" si="0"/>
      </c>
    </row>
    <row r="35" spans="1:12" ht="15" customHeight="1">
      <c r="A35" s="135"/>
      <c r="B35" s="271"/>
      <c r="C35" s="137"/>
      <c r="D35" s="138"/>
      <c r="E35" s="139"/>
      <c r="F35" s="139"/>
      <c r="G35" s="139"/>
      <c r="H35" s="139"/>
      <c r="I35" s="185"/>
      <c r="J35" s="139"/>
      <c r="K35" s="140">
        <f t="shared" si="1"/>
      </c>
      <c r="L35" s="139">
        <f t="shared" si="0"/>
      </c>
    </row>
    <row r="36" spans="1:12" ht="15" customHeight="1">
      <c r="A36" s="135"/>
      <c r="B36" s="136"/>
      <c r="C36" s="137"/>
      <c r="D36" s="138"/>
      <c r="E36" s="139"/>
      <c r="F36" s="139"/>
      <c r="G36" s="139"/>
      <c r="H36" s="139"/>
      <c r="I36" s="185"/>
      <c r="J36" s="139"/>
      <c r="K36" s="140">
        <f t="shared" si="1"/>
      </c>
      <c r="L36" s="139">
        <f t="shared" si="0"/>
      </c>
    </row>
    <row r="37" spans="1:12" ht="15" customHeight="1">
      <c r="A37" s="135"/>
      <c r="B37" s="136"/>
      <c r="C37" s="137"/>
      <c r="D37" s="138"/>
      <c r="E37" s="139"/>
      <c r="F37" s="139"/>
      <c r="G37" s="139"/>
      <c r="H37" s="139"/>
      <c r="I37" s="185"/>
      <c r="J37" s="139"/>
      <c r="K37" s="140">
        <f t="shared" si="1"/>
      </c>
      <c r="L37" s="139">
        <f t="shared" si="0"/>
      </c>
    </row>
    <row r="38" spans="3:9" ht="15" customHeight="1">
      <c r="C38" s="266"/>
      <c r="E38" s="266"/>
      <c r="I38" s="185"/>
    </row>
    <row r="40" spans="3:12" ht="15.75">
      <c r="C40" s="265"/>
      <c r="D40" s="129"/>
      <c r="E40" s="130"/>
      <c r="I40" s="144"/>
      <c r="J40" s="144"/>
      <c r="K40" s="145" t="s">
        <v>89</v>
      </c>
      <c r="L40" s="133"/>
    </row>
    <row r="41" ht="12.75">
      <c r="L41" s="265"/>
    </row>
    <row r="42" ht="12.75">
      <c r="L42" s="265"/>
    </row>
    <row r="43" ht="12.75">
      <c r="L43" s="265"/>
    </row>
    <row r="44" spans="11:12" ht="12.75">
      <c r="K44" s="265"/>
      <c r="L44" s="265"/>
    </row>
    <row r="45" ht="15.75">
      <c r="A45" s="382"/>
    </row>
  </sheetData>
  <mergeCells count="12">
    <mergeCell ref="A9:L9"/>
    <mergeCell ref="A19:D19"/>
    <mergeCell ref="E20:F20"/>
    <mergeCell ref="G20:H20"/>
    <mergeCell ref="I20:J20"/>
    <mergeCell ref="A20:A21"/>
    <mergeCell ref="B20:B21"/>
    <mergeCell ref="A13:H13"/>
    <mergeCell ref="C20:C21"/>
    <mergeCell ref="D20:D21"/>
    <mergeCell ref="K20:L20"/>
    <mergeCell ref="E19:L19"/>
  </mergeCells>
  <printOptions horizontalCentered="1"/>
  <pageMargins left="0.5905511811023623" right="0.5905511811023623" top="0.984251968503937" bottom="0.7874015748031497" header="0" footer="0"/>
  <pageSetup orientation="landscape" paperSize="9" scale="65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121"/>
  <dimension ref="A4:Q24"/>
  <sheetViews>
    <sheetView view="pageBreakPreview" zoomScale="80" zoomScaleNormal="75" zoomScaleSheetLayoutView="80" workbookViewId="0" topLeftCell="A1">
      <selection activeCell="G5" sqref="G5"/>
    </sheetView>
  </sheetViews>
  <sheetFormatPr defaultColWidth="11.421875" defaultRowHeight="12.75"/>
  <cols>
    <col min="1" max="1" width="14.28125" style="226" customWidth="1"/>
    <col min="2" max="2" width="11.421875" style="226" customWidth="1"/>
    <col min="3" max="3" width="4.7109375" style="226" customWidth="1"/>
    <col min="4" max="4" width="13.8515625" style="226" bestFit="1" customWidth="1"/>
    <col min="5" max="5" width="10.7109375" style="226" customWidth="1"/>
    <col min="6" max="6" width="37.421875" style="226" customWidth="1"/>
    <col min="7" max="7" width="37.57421875" style="226" customWidth="1"/>
    <col min="8" max="8" width="12.8515625" style="226" customWidth="1"/>
    <col min="9" max="9" width="10.57421875" style="226" customWidth="1"/>
    <col min="10" max="10" width="10.140625" style="226" customWidth="1"/>
    <col min="11" max="11" width="10.00390625" style="226" customWidth="1"/>
    <col min="12" max="12" width="12.7109375" style="226" customWidth="1"/>
    <col min="13" max="13" width="17.140625" style="226" bestFit="1" customWidth="1"/>
    <col min="14" max="16384" width="11.421875" style="226" customWidth="1"/>
  </cols>
  <sheetData>
    <row r="4" ht="16.5">
      <c r="A4" s="226" t="s">
        <v>53</v>
      </c>
    </row>
    <row r="5" ht="16.5">
      <c r="A5" s="226" t="s">
        <v>6</v>
      </c>
    </row>
    <row r="6" ht="16.5">
      <c r="A6" s="226" t="s">
        <v>7</v>
      </c>
    </row>
    <row r="7" ht="16.5">
      <c r="A7" s="226" t="s">
        <v>8</v>
      </c>
    </row>
    <row r="8" ht="16.5">
      <c r="A8" s="226" t="s">
        <v>248</v>
      </c>
    </row>
    <row r="10" spans="1:13" ht="23.25" customHeight="1">
      <c r="A10" s="444" t="s">
        <v>303</v>
      </c>
      <c r="B10" s="444"/>
      <c r="C10" s="444"/>
      <c r="D10" s="444"/>
      <c r="E10" s="444"/>
      <c r="F10" s="444"/>
      <c r="G10" s="444"/>
      <c r="H10" s="383"/>
      <c r="I10" s="246"/>
      <c r="J10" s="246"/>
      <c r="K10" s="246"/>
      <c r="L10" s="241"/>
      <c r="M10" s="241"/>
    </row>
    <row r="11" spans="10:17" ht="16.5">
      <c r="J11" s="227"/>
      <c r="K11" s="227"/>
      <c r="L11" s="227"/>
      <c r="M11" s="227"/>
      <c r="N11" s="227"/>
      <c r="O11" s="227"/>
      <c r="P11" s="227"/>
      <c r="Q11" s="227"/>
    </row>
    <row r="12" spans="1:17" ht="16.5">
      <c r="A12" s="384" t="s">
        <v>241</v>
      </c>
      <c r="J12" s="227"/>
      <c r="K12" s="227"/>
      <c r="L12" s="227"/>
      <c r="M12" s="227"/>
      <c r="N12" s="227"/>
      <c r="O12" s="227"/>
      <c r="P12" s="227"/>
      <c r="Q12" s="227"/>
    </row>
    <row r="13" spans="10:17" ht="16.5">
      <c r="J13" s="227"/>
      <c r="K13" s="227"/>
      <c r="L13" s="227"/>
      <c r="M13" s="227"/>
      <c r="N13" s="227"/>
      <c r="O13" s="227"/>
      <c r="P13" s="227"/>
      <c r="Q13" s="227"/>
    </row>
    <row r="14" spans="1:12" ht="16.5">
      <c r="A14" s="447" t="s">
        <v>207</v>
      </c>
      <c r="B14" s="448"/>
      <c r="C14" s="448"/>
      <c r="D14" s="448"/>
      <c r="E14" s="449"/>
      <c r="F14" s="445" t="s">
        <v>242</v>
      </c>
      <c r="G14" s="445" t="s">
        <v>213</v>
      </c>
      <c r="H14" s="229"/>
      <c r="I14" s="229"/>
      <c r="J14" s="229"/>
      <c r="K14" s="227"/>
      <c r="L14" s="227"/>
    </row>
    <row r="15" spans="1:12" ht="16.5">
      <c r="A15" s="450"/>
      <c r="B15" s="451"/>
      <c r="C15" s="451"/>
      <c r="D15" s="451"/>
      <c r="E15" s="452"/>
      <c r="F15" s="446"/>
      <c r="G15" s="446"/>
      <c r="H15" s="229"/>
      <c r="I15" s="229"/>
      <c r="J15" s="230"/>
      <c r="K15" s="227"/>
      <c r="L15" s="227"/>
    </row>
    <row r="16" spans="1:12" ht="19.5" customHeight="1">
      <c r="A16" s="441" t="s">
        <v>245</v>
      </c>
      <c r="B16" s="442"/>
      <c r="C16" s="442"/>
      <c r="D16" s="442"/>
      <c r="E16" s="443"/>
      <c r="F16" s="232"/>
      <c r="G16" s="232"/>
      <c r="H16" s="229"/>
      <c r="I16" s="229"/>
      <c r="J16" s="230"/>
      <c r="K16" s="227"/>
      <c r="L16" s="227"/>
    </row>
    <row r="17" spans="1:12" ht="19.5" customHeight="1">
      <c r="A17" s="441" t="s">
        <v>246</v>
      </c>
      <c r="B17" s="442"/>
      <c r="C17" s="442"/>
      <c r="D17" s="442"/>
      <c r="E17" s="443"/>
      <c r="F17" s="232"/>
      <c r="G17" s="232"/>
      <c r="H17" s="229"/>
      <c r="I17" s="229"/>
      <c r="J17" s="233"/>
      <c r="K17" s="227"/>
      <c r="L17" s="227"/>
    </row>
    <row r="18" spans="1:12" ht="19.5" customHeight="1">
      <c r="A18" s="441" t="s">
        <v>247</v>
      </c>
      <c r="B18" s="442"/>
      <c r="C18" s="442">
        <v>138992.38</v>
      </c>
      <c r="D18" s="442"/>
      <c r="E18" s="443"/>
      <c r="F18" s="232"/>
      <c r="G18" s="232"/>
      <c r="H18" s="229"/>
      <c r="I18" s="229"/>
      <c r="J18" s="233"/>
      <c r="K18" s="227"/>
      <c r="L18" s="227"/>
    </row>
    <row r="19" spans="1:12" ht="19.5" customHeight="1">
      <c r="A19" s="441" t="s">
        <v>282</v>
      </c>
      <c r="B19" s="442"/>
      <c r="C19" s="442">
        <v>138992.38</v>
      </c>
      <c r="D19" s="442"/>
      <c r="E19" s="443"/>
      <c r="F19" s="232"/>
      <c r="G19" s="232"/>
      <c r="H19" s="229"/>
      <c r="I19" s="229"/>
      <c r="J19" s="233"/>
      <c r="K19" s="227"/>
      <c r="L19" s="227"/>
    </row>
    <row r="20" spans="1:17" ht="19.5" customHeight="1">
      <c r="A20" s="441" t="s">
        <v>281</v>
      </c>
      <c r="B20" s="442"/>
      <c r="C20" s="442"/>
      <c r="D20" s="442"/>
      <c r="E20" s="443"/>
      <c r="F20" s="256"/>
      <c r="G20" s="256"/>
      <c r="H20" s="259"/>
      <c r="I20" s="259"/>
      <c r="J20" s="227"/>
      <c r="K20" s="233"/>
      <c r="L20" s="227"/>
      <c r="M20" s="233"/>
      <c r="N20" s="233"/>
      <c r="O20" s="233"/>
      <c r="P20" s="227"/>
      <c r="Q20" s="227"/>
    </row>
    <row r="24" ht="16.5">
      <c r="F24" s="264"/>
    </row>
  </sheetData>
  <mergeCells count="9">
    <mergeCell ref="A20:E20"/>
    <mergeCell ref="A10:G10"/>
    <mergeCell ref="F14:F15"/>
    <mergeCell ref="A18:E18"/>
    <mergeCell ref="A19:E19"/>
    <mergeCell ref="G14:G15"/>
    <mergeCell ref="A14:E15"/>
    <mergeCell ref="A16:E16"/>
    <mergeCell ref="A17:E17"/>
  </mergeCells>
  <printOptions horizontalCentered="1"/>
  <pageMargins left="0.5905511811023623" right="0.5905511811023623" top="0.6299212598425197" bottom="0.7874015748031497" header="0.5905511811023623" footer="0.3937007874015748"/>
  <pageSetup horizontalDpi="300" verticalDpi="300" orientation="landscape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21"/>
  <dimension ref="A1:AC83"/>
  <sheetViews>
    <sheetView view="pageBreakPreview" zoomScale="60" zoomScaleNormal="75" workbookViewId="0" topLeftCell="A1">
      <selection activeCell="G15" sqref="G15"/>
    </sheetView>
  </sheetViews>
  <sheetFormatPr defaultColWidth="11.421875" defaultRowHeight="12.75"/>
  <cols>
    <col min="1" max="1" width="14.421875" style="226" customWidth="1"/>
    <col min="2" max="2" width="11.421875" style="226" customWidth="1"/>
    <col min="3" max="3" width="6.7109375" style="226" customWidth="1"/>
    <col min="4" max="4" width="13.421875" style="226" customWidth="1"/>
    <col min="5" max="5" width="22.28125" style="226" customWidth="1"/>
    <col min="6" max="6" width="15.57421875" style="226" customWidth="1"/>
    <col min="7" max="7" width="22.421875" style="226" customWidth="1"/>
    <col min="8" max="8" width="21.421875" style="226" customWidth="1"/>
    <col min="9" max="9" width="15.421875" style="226" customWidth="1"/>
    <col min="10" max="10" width="16.00390625" style="226" customWidth="1"/>
    <col min="11" max="11" width="18.7109375" style="226" customWidth="1"/>
    <col min="12" max="12" width="12.57421875" style="226" customWidth="1"/>
    <col min="13" max="13" width="17.140625" style="226" bestFit="1" customWidth="1"/>
    <col min="14" max="16384" width="11.421875" style="226" customWidth="1"/>
  </cols>
  <sheetData>
    <row r="1" ht="16.5">
      <c r="AC1" s="226" t="s">
        <v>52</v>
      </c>
    </row>
    <row r="4" ht="16.5">
      <c r="A4" s="226" t="s">
        <v>53</v>
      </c>
    </row>
    <row r="5" ht="16.5">
      <c r="A5" s="226" t="s">
        <v>6</v>
      </c>
    </row>
    <row r="6" ht="16.5">
      <c r="A6" s="226" t="s">
        <v>7</v>
      </c>
    </row>
    <row r="7" ht="16.5">
      <c r="A7" s="226" t="s">
        <v>8</v>
      </c>
    </row>
    <row r="8" ht="16.5">
      <c r="A8" s="226" t="s">
        <v>248</v>
      </c>
    </row>
    <row r="10" spans="1:13" ht="23.25" customHeight="1">
      <c r="A10" s="464" t="s">
        <v>304</v>
      </c>
      <c r="B10" s="464"/>
      <c r="C10" s="464"/>
      <c r="D10" s="464"/>
      <c r="E10" s="464"/>
      <c r="F10" s="464"/>
      <c r="G10" s="464"/>
      <c r="H10" s="464"/>
      <c r="I10" s="464"/>
      <c r="J10" s="464"/>
      <c r="K10" s="464"/>
      <c r="L10" s="241"/>
      <c r="M10" s="241"/>
    </row>
    <row r="11" spans="10:17" ht="16.5">
      <c r="J11" s="227"/>
      <c r="K11" s="227"/>
      <c r="L11" s="227"/>
      <c r="M11" s="227"/>
      <c r="N11" s="227"/>
      <c r="O11" s="227"/>
      <c r="P11" s="227"/>
      <c r="Q11" s="227"/>
    </row>
    <row r="12" spans="1:17" ht="16.5">
      <c r="A12" s="384" t="s">
        <v>283</v>
      </c>
      <c r="J12" s="227"/>
      <c r="K12" s="227"/>
      <c r="L12" s="227"/>
      <c r="M12" s="227"/>
      <c r="N12" s="227"/>
      <c r="O12" s="227"/>
      <c r="P12" s="227"/>
      <c r="Q12" s="227"/>
    </row>
    <row r="13" spans="10:17" ht="16.5">
      <c r="J13" s="227"/>
      <c r="K13" s="227"/>
      <c r="L13" s="227"/>
      <c r="M13" s="227"/>
      <c r="N13" s="227"/>
      <c r="O13" s="227"/>
      <c r="P13" s="227"/>
      <c r="Q13" s="227"/>
    </row>
    <row r="14" spans="1:12" ht="16.5">
      <c r="A14" s="467" t="s">
        <v>206</v>
      </c>
      <c r="B14" s="469" t="s">
        <v>208</v>
      </c>
      <c r="C14" s="471" t="s">
        <v>207</v>
      </c>
      <c r="D14" s="472"/>
      <c r="E14" s="473"/>
      <c r="F14" s="385" t="s">
        <v>219</v>
      </c>
      <c r="G14" s="385" t="s">
        <v>289</v>
      </c>
      <c r="H14" s="471" t="s">
        <v>220</v>
      </c>
      <c r="I14" s="473"/>
      <c r="J14" s="229"/>
      <c r="K14" s="227"/>
      <c r="L14" s="227"/>
    </row>
    <row r="15" spans="1:12" ht="16.5">
      <c r="A15" s="468"/>
      <c r="B15" s="470"/>
      <c r="C15" s="474" t="s">
        <v>13</v>
      </c>
      <c r="D15" s="475"/>
      <c r="E15" s="476"/>
      <c r="F15" s="386" t="s">
        <v>287</v>
      </c>
      <c r="G15" s="386" t="s">
        <v>286</v>
      </c>
      <c r="H15" s="474" t="s">
        <v>13</v>
      </c>
      <c r="I15" s="476"/>
      <c r="J15" s="230"/>
      <c r="K15" s="227"/>
      <c r="L15" s="227"/>
    </row>
    <row r="16" spans="1:12" ht="16.5">
      <c r="A16" s="231"/>
      <c r="B16" s="238"/>
      <c r="C16" s="478"/>
      <c r="D16" s="479"/>
      <c r="E16" s="480"/>
      <c r="F16" s="252"/>
      <c r="G16" s="252"/>
      <c r="H16" s="477"/>
      <c r="I16" s="477"/>
      <c r="J16" s="233"/>
      <c r="K16" s="227"/>
      <c r="L16" s="227"/>
    </row>
    <row r="17" spans="1:12" ht="16.5">
      <c r="A17" s="231"/>
      <c r="B17" s="238"/>
      <c r="C17" s="478"/>
      <c r="D17" s="479"/>
      <c r="E17" s="480"/>
      <c r="F17" s="252"/>
      <c r="G17" s="252"/>
      <c r="H17" s="477"/>
      <c r="I17" s="477"/>
      <c r="J17" s="233"/>
      <c r="K17" s="227"/>
      <c r="L17" s="227"/>
    </row>
    <row r="18" spans="1:12" ht="16.5">
      <c r="A18" s="231"/>
      <c r="B18" s="238"/>
      <c r="C18" s="478"/>
      <c r="D18" s="479"/>
      <c r="E18" s="480"/>
      <c r="F18" s="252"/>
      <c r="G18" s="252"/>
      <c r="H18" s="477"/>
      <c r="I18" s="477"/>
      <c r="J18" s="233"/>
      <c r="K18" s="227"/>
      <c r="L18" s="227"/>
    </row>
    <row r="19" spans="1:12" ht="16.5">
      <c r="A19" s="231"/>
      <c r="B19" s="238"/>
      <c r="C19" s="478"/>
      <c r="D19" s="479"/>
      <c r="E19" s="480"/>
      <c r="F19" s="252"/>
      <c r="G19" s="252"/>
      <c r="H19" s="477"/>
      <c r="I19" s="477"/>
      <c r="J19" s="233"/>
      <c r="K19" s="227"/>
      <c r="L19" s="227"/>
    </row>
    <row r="20" spans="1:12" ht="16.5">
      <c r="A20" s="231"/>
      <c r="B20" s="238"/>
      <c r="C20" s="478"/>
      <c r="D20" s="479"/>
      <c r="E20" s="480"/>
      <c r="F20" s="252"/>
      <c r="G20" s="252"/>
      <c r="H20" s="477"/>
      <c r="I20" s="477"/>
      <c r="J20" s="233"/>
      <c r="K20" s="227"/>
      <c r="L20" s="227"/>
    </row>
    <row r="21" spans="1:17" ht="16.5">
      <c r="A21" s="227"/>
      <c r="B21" s="234"/>
      <c r="C21" s="478"/>
      <c r="D21" s="479"/>
      <c r="E21" s="480"/>
      <c r="F21" s="233"/>
      <c r="G21" s="233"/>
      <c r="H21" s="477"/>
      <c r="I21" s="477"/>
      <c r="J21" s="227"/>
      <c r="K21" s="227"/>
      <c r="L21" s="227"/>
      <c r="M21" s="233"/>
      <c r="N21" s="233"/>
      <c r="O21" s="233"/>
      <c r="P21" s="227"/>
      <c r="Q21" s="227"/>
    </row>
    <row r="25" ht="16.5">
      <c r="A25" s="228" t="s">
        <v>217</v>
      </c>
    </row>
    <row r="27" spans="1:11" ht="25.5" customHeight="1">
      <c r="A27" s="387" t="s">
        <v>208</v>
      </c>
      <c r="B27" s="447" t="s">
        <v>209</v>
      </c>
      <c r="C27" s="449"/>
      <c r="D27" s="387" t="s">
        <v>210</v>
      </c>
      <c r="E27" s="387" t="s">
        <v>83</v>
      </c>
      <c r="F27" s="387" t="s">
        <v>227</v>
      </c>
      <c r="G27" s="387" t="s">
        <v>55</v>
      </c>
      <c r="H27" s="445" t="s">
        <v>221</v>
      </c>
      <c r="I27" s="445" t="s">
        <v>236</v>
      </c>
      <c r="J27" s="387" t="s">
        <v>55</v>
      </c>
      <c r="K27" s="387" t="s">
        <v>229</v>
      </c>
    </row>
    <row r="28" spans="1:11" ht="16.5">
      <c r="A28" s="388"/>
      <c r="B28" s="450"/>
      <c r="C28" s="452"/>
      <c r="D28" s="388" t="s">
        <v>214</v>
      </c>
      <c r="E28" s="388"/>
      <c r="F28" s="388"/>
      <c r="G28" s="388" t="s">
        <v>228</v>
      </c>
      <c r="H28" s="446"/>
      <c r="I28" s="446"/>
      <c r="J28" s="388" t="s">
        <v>230</v>
      </c>
      <c r="K28" s="388" t="s">
        <v>231</v>
      </c>
    </row>
    <row r="29" spans="1:11" ht="16.5">
      <c r="A29" s="239"/>
      <c r="B29" s="441"/>
      <c r="C29" s="443"/>
      <c r="D29" s="231"/>
      <c r="E29" s="235"/>
      <c r="F29" s="254"/>
      <c r="G29" s="232"/>
      <c r="H29" s="232"/>
      <c r="I29" s="232"/>
      <c r="J29" s="232"/>
      <c r="K29" s="249"/>
    </row>
    <row r="30" spans="1:11" ht="16.5">
      <c r="A30" s="239"/>
      <c r="B30" s="441"/>
      <c r="C30" s="443"/>
      <c r="D30" s="231"/>
      <c r="E30" s="235"/>
      <c r="F30" s="254"/>
      <c r="G30" s="232"/>
      <c r="H30" s="232"/>
      <c r="I30" s="232"/>
      <c r="J30" s="232"/>
      <c r="K30" s="249"/>
    </row>
    <row r="31" spans="1:11" ht="16.5">
      <c r="A31" s="239"/>
      <c r="B31" s="441"/>
      <c r="C31" s="443"/>
      <c r="D31" s="240"/>
      <c r="E31" s="235"/>
      <c r="F31" s="254"/>
      <c r="G31" s="232"/>
      <c r="H31" s="232"/>
      <c r="I31" s="232"/>
      <c r="J31" s="232"/>
      <c r="K31" s="249"/>
    </row>
    <row r="32" spans="1:11" ht="16.5">
      <c r="A32" s="239"/>
      <c r="B32" s="441"/>
      <c r="C32" s="443"/>
      <c r="D32" s="240"/>
      <c r="E32" s="235"/>
      <c r="F32" s="254"/>
      <c r="G32" s="232"/>
      <c r="H32" s="232"/>
      <c r="I32" s="232"/>
      <c r="J32" s="232"/>
      <c r="K32" s="249"/>
    </row>
    <row r="33" spans="1:11" ht="16.5">
      <c r="A33" s="239"/>
      <c r="B33" s="441"/>
      <c r="C33" s="443"/>
      <c r="D33" s="240"/>
      <c r="E33" s="235"/>
      <c r="F33" s="254"/>
      <c r="G33" s="232"/>
      <c r="H33" s="232"/>
      <c r="I33" s="232"/>
      <c r="J33" s="249"/>
      <c r="K33" s="249"/>
    </row>
    <row r="34" spans="7:11" ht="16.5">
      <c r="G34" s="232"/>
      <c r="H34" s="232"/>
      <c r="I34" s="232"/>
      <c r="J34" s="232"/>
      <c r="K34" s="249"/>
    </row>
    <row r="37" spans="1:10" ht="25.5" customHeight="1">
      <c r="A37" s="445" t="s">
        <v>208</v>
      </c>
      <c r="B37" s="447" t="s">
        <v>209</v>
      </c>
      <c r="C37" s="449"/>
      <c r="D37" s="445" t="s">
        <v>236</v>
      </c>
      <c r="E37" s="387" t="s">
        <v>289</v>
      </c>
      <c r="F37" s="453" t="s">
        <v>288</v>
      </c>
      <c r="G37" s="453" t="s">
        <v>212</v>
      </c>
      <c r="H37" s="233"/>
      <c r="I37" s="233"/>
      <c r="J37" s="233"/>
    </row>
    <row r="38" spans="1:10" ht="16.5">
      <c r="A38" s="446"/>
      <c r="B38" s="450"/>
      <c r="C38" s="452"/>
      <c r="D38" s="446"/>
      <c r="E38" s="388" t="s">
        <v>286</v>
      </c>
      <c r="F38" s="454"/>
      <c r="G38" s="446"/>
      <c r="H38" s="233"/>
      <c r="I38" s="233"/>
      <c r="J38" s="233"/>
    </row>
    <row r="39" spans="1:10" ht="16.5">
      <c r="A39" s="239"/>
      <c r="B39" s="458"/>
      <c r="C39" s="459"/>
      <c r="D39" s="232"/>
      <c r="E39" s="140"/>
      <c r="F39" s="140"/>
      <c r="G39" s="232"/>
      <c r="H39" s="233"/>
      <c r="I39" s="233"/>
      <c r="J39" s="233"/>
    </row>
    <row r="40" spans="1:10" ht="16.5">
      <c r="A40" s="239"/>
      <c r="B40" s="458"/>
      <c r="C40" s="459"/>
      <c r="D40" s="232"/>
      <c r="E40" s="140"/>
      <c r="F40" s="140"/>
      <c r="G40" s="232"/>
      <c r="H40" s="233"/>
      <c r="I40" s="233"/>
      <c r="J40" s="233"/>
    </row>
    <row r="41" spans="1:10" ht="16.5">
      <c r="A41" s="239"/>
      <c r="B41" s="458"/>
      <c r="C41" s="459"/>
      <c r="D41" s="232"/>
      <c r="E41" s="140"/>
      <c r="F41" s="140"/>
      <c r="G41" s="232"/>
      <c r="H41" s="233"/>
      <c r="I41" s="233"/>
      <c r="J41" s="233"/>
    </row>
    <row r="42" spans="1:10" ht="16.5">
      <c r="A42" s="239"/>
      <c r="B42" s="458"/>
      <c r="C42" s="459"/>
      <c r="D42" s="232"/>
      <c r="E42" s="140"/>
      <c r="F42" s="140"/>
      <c r="G42" s="232"/>
      <c r="H42" s="233"/>
      <c r="I42" s="233"/>
      <c r="J42" s="233"/>
    </row>
    <row r="43" spans="1:10" ht="16.5">
      <c r="A43" s="239"/>
      <c r="B43" s="458"/>
      <c r="C43" s="459"/>
      <c r="D43" s="232"/>
      <c r="E43" s="140"/>
      <c r="F43" s="140"/>
      <c r="G43" s="232"/>
      <c r="H43" s="233"/>
      <c r="I43" s="233"/>
      <c r="J43" s="233"/>
    </row>
    <row r="44" spans="7:10" ht="16.5">
      <c r="G44" s="232"/>
      <c r="H44" s="233"/>
      <c r="I44" s="233"/>
      <c r="J44" s="233"/>
    </row>
    <row r="45" spans="7:10" ht="16.5">
      <c r="G45" s="233"/>
      <c r="H45" s="233"/>
      <c r="I45" s="233"/>
      <c r="J45" s="233"/>
    </row>
    <row r="46" spans="7:10" ht="16.5">
      <c r="G46" s="233"/>
      <c r="H46" s="233"/>
      <c r="I46" s="233"/>
      <c r="J46" s="233"/>
    </row>
    <row r="47" ht="16.5">
      <c r="A47" s="384" t="s">
        <v>284</v>
      </c>
    </row>
    <row r="48" ht="16.5" hidden="1">
      <c r="A48" s="228"/>
    </row>
    <row r="49" spans="1:4" ht="16.5" hidden="1">
      <c r="A49" s="226" t="s">
        <v>232</v>
      </c>
      <c r="D49" s="226" t="s">
        <v>239</v>
      </c>
    </row>
    <row r="50" spans="1:10" ht="16.5" customHeight="1" hidden="1">
      <c r="A50" s="456" t="s">
        <v>208</v>
      </c>
      <c r="B50" s="460" t="s">
        <v>209</v>
      </c>
      <c r="C50" s="461"/>
      <c r="D50" s="456" t="s">
        <v>211</v>
      </c>
      <c r="E50" s="250" t="s">
        <v>218</v>
      </c>
      <c r="F50" s="465" t="s">
        <v>222</v>
      </c>
      <c r="G50" s="456" t="s">
        <v>236</v>
      </c>
      <c r="H50" s="250" t="s">
        <v>213</v>
      </c>
      <c r="I50" s="456" t="s">
        <v>237</v>
      </c>
      <c r="J50" s="456" t="s">
        <v>238</v>
      </c>
    </row>
    <row r="51" spans="1:10" ht="16.5" hidden="1">
      <c r="A51" s="457"/>
      <c r="B51" s="462"/>
      <c r="C51" s="463"/>
      <c r="D51" s="457"/>
      <c r="E51" s="251" t="s">
        <v>240</v>
      </c>
      <c r="F51" s="466"/>
      <c r="G51" s="457"/>
      <c r="H51" s="251" t="s">
        <v>215</v>
      </c>
      <c r="I51" s="457"/>
      <c r="J51" s="457"/>
    </row>
    <row r="52" spans="1:10" ht="16.5" hidden="1">
      <c r="A52" s="239">
        <f aca="true" t="shared" si="0" ref="A52:B56">+A29</f>
        <v>0</v>
      </c>
      <c r="B52" s="441">
        <f t="shared" si="0"/>
        <v>0</v>
      </c>
      <c r="C52" s="443"/>
      <c r="D52" s="255">
        <f>'[1]Coef. Reaj. "K"'!$P$48</f>
        <v>327.83</v>
      </c>
      <c r="E52" s="236">
        <v>278.16</v>
      </c>
      <c r="F52" s="232">
        <f>+F16</f>
        <v>0</v>
      </c>
      <c r="G52" s="232">
        <v>0</v>
      </c>
      <c r="H52" s="232" t="e">
        <f>+IF(D52&gt;E52,ROUND(G52*(D52-E52)/F52,2),0)</f>
        <v>#DIV/0!</v>
      </c>
      <c r="I52" s="232">
        <v>0</v>
      </c>
      <c r="J52" s="232" t="e">
        <f>+H52-I52</f>
        <v>#DIV/0!</v>
      </c>
    </row>
    <row r="53" spans="1:10" ht="16.5" hidden="1">
      <c r="A53" s="239">
        <f t="shared" si="0"/>
        <v>0</v>
      </c>
      <c r="B53" s="441">
        <f t="shared" si="0"/>
        <v>0</v>
      </c>
      <c r="C53" s="443"/>
      <c r="D53" s="255">
        <f>'[1]Coef. Reaj. "K"'!$P$49</f>
        <v>402.11</v>
      </c>
      <c r="E53" s="236">
        <v>385.09</v>
      </c>
      <c r="F53" s="232">
        <f>+F17</f>
        <v>0</v>
      </c>
      <c r="G53" s="232">
        <v>0</v>
      </c>
      <c r="H53" s="232" t="e">
        <f>+IF(D53&gt;E53,ROUND(G53*(D53-E53)/F53,2),0)</f>
        <v>#DIV/0!</v>
      </c>
      <c r="I53" s="232">
        <v>0</v>
      </c>
      <c r="J53" s="232" t="e">
        <f>+H53-I53</f>
        <v>#DIV/0!</v>
      </c>
    </row>
    <row r="54" spans="1:10" ht="16.5" hidden="1">
      <c r="A54" s="239">
        <f t="shared" si="0"/>
        <v>0</v>
      </c>
      <c r="B54" s="441">
        <f t="shared" si="0"/>
        <v>0</v>
      </c>
      <c r="C54" s="443"/>
      <c r="D54" s="255">
        <f>'[1]Coef. Reaj. "K"'!$P$45</f>
        <v>345.37</v>
      </c>
      <c r="E54" s="236">
        <v>339.22</v>
      </c>
      <c r="F54" s="232">
        <f>+F18</f>
        <v>0</v>
      </c>
      <c r="G54" s="232">
        <v>0</v>
      </c>
      <c r="H54" s="232" t="e">
        <f>+IF(D54&gt;E54,ROUND(G54*(D54-E54)/F54,2),0)</f>
        <v>#DIV/0!</v>
      </c>
      <c r="I54" s="232">
        <v>0</v>
      </c>
      <c r="J54" s="232" t="e">
        <f>+H54-I54</f>
        <v>#DIV/0!</v>
      </c>
    </row>
    <row r="55" spans="1:10" ht="16.5" hidden="1">
      <c r="A55" s="239">
        <f t="shared" si="0"/>
        <v>0</v>
      </c>
      <c r="B55" s="441">
        <f t="shared" si="0"/>
        <v>0</v>
      </c>
      <c r="C55" s="443"/>
      <c r="D55" s="255">
        <f>'[1]Coef. Reaj. "K"'!$P$44</f>
        <v>194.79</v>
      </c>
      <c r="E55" s="236">
        <v>188.63</v>
      </c>
      <c r="F55" s="232">
        <f>+F19</f>
        <v>0</v>
      </c>
      <c r="G55" s="232">
        <v>0</v>
      </c>
      <c r="H55" s="232" t="e">
        <f>+IF(D55&gt;E55,ROUND(G55*(D55-E55)/F55,2),0)</f>
        <v>#DIV/0!</v>
      </c>
      <c r="I55" s="232">
        <v>0</v>
      </c>
      <c r="J55" s="232" t="e">
        <f>+H55-I55</f>
        <v>#DIV/0!</v>
      </c>
    </row>
    <row r="56" spans="1:10" ht="16.5" hidden="1">
      <c r="A56" s="239">
        <f t="shared" si="0"/>
        <v>0</v>
      </c>
      <c r="B56" s="441">
        <f t="shared" si="0"/>
        <v>0</v>
      </c>
      <c r="C56" s="443"/>
      <c r="D56" s="255">
        <f>'[1]Coef. Reaj. "K"'!$P$46</f>
        <v>330.06</v>
      </c>
      <c r="E56" s="236">
        <v>318.95</v>
      </c>
      <c r="F56" s="232">
        <f>+F20</f>
        <v>0</v>
      </c>
      <c r="G56" s="232">
        <v>0</v>
      </c>
      <c r="H56" s="232" t="e">
        <f>+IF(D56&gt;E56,ROUND(G56*(D56-E56)/F56,2),0)</f>
        <v>#DIV/0!</v>
      </c>
      <c r="I56" s="232">
        <v>0</v>
      </c>
      <c r="J56" s="232" t="e">
        <f>+H56-I56</f>
        <v>#DIV/0!</v>
      </c>
    </row>
    <row r="57" spans="4:10" ht="16.5" hidden="1">
      <c r="D57" s="237"/>
      <c r="G57" s="247"/>
      <c r="H57" s="232" t="e">
        <f>SUM(H52:H56)</f>
        <v>#DIV/0!</v>
      </c>
      <c r="I57" s="232">
        <f>SUM(I52:I56)</f>
        <v>0</v>
      </c>
      <c r="J57" s="232" t="e">
        <f>SUM(J52:J56)</f>
        <v>#DIV/0!</v>
      </c>
    </row>
    <row r="58" ht="16.5" hidden="1"/>
    <row r="60" spans="1:4" ht="16.5">
      <c r="A60" s="389" t="s">
        <v>232</v>
      </c>
      <c r="D60" s="226" t="s">
        <v>285</v>
      </c>
    </row>
    <row r="61" spans="1:10" ht="16.5" customHeight="1">
      <c r="A61" s="445" t="s">
        <v>208</v>
      </c>
      <c r="B61" s="447" t="s">
        <v>209</v>
      </c>
      <c r="C61" s="449"/>
      <c r="D61" s="445" t="s">
        <v>211</v>
      </c>
      <c r="E61" s="387" t="s">
        <v>289</v>
      </c>
      <c r="F61" s="453" t="s">
        <v>288</v>
      </c>
      <c r="G61" s="445" t="s">
        <v>236</v>
      </c>
      <c r="H61" s="387" t="s">
        <v>213</v>
      </c>
      <c r="I61" s="445" t="s">
        <v>237</v>
      </c>
      <c r="J61" s="445" t="s">
        <v>238</v>
      </c>
    </row>
    <row r="62" spans="1:10" ht="29.25" customHeight="1">
      <c r="A62" s="446"/>
      <c r="B62" s="450"/>
      <c r="C62" s="452"/>
      <c r="D62" s="446"/>
      <c r="E62" s="388" t="s">
        <v>286</v>
      </c>
      <c r="F62" s="454"/>
      <c r="G62" s="446"/>
      <c r="H62" s="388" t="s">
        <v>215</v>
      </c>
      <c r="I62" s="446"/>
      <c r="J62" s="446"/>
    </row>
    <row r="63" spans="1:10" ht="16.5">
      <c r="A63" s="239"/>
      <c r="B63" s="455"/>
      <c r="C63" s="443"/>
      <c r="D63" s="272"/>
      <c r="E63" s="272"/>
      <c r="F63" s="272"/>
      <c r="G63" s="249"/>
      <c r="H63" s="249"/>
      <c r="I63" s="273"/>
      <c r="J63" s="140"/>
    </row>
    <row r="64" spans="1:10" ht="16.5">
      <c r="A64" s="239"/>
      <c r="B64" s="455"/>
      <c r="C64" s="443"/>
      <c r="D64" s="272"/>
      <c r="E64" s="272"/>
      <c r="F64" s="272"/>
      <c r="G64" s="249"/>
      <c r="H64" s="249"/>
      <c r="I64" s="273"/>
      <c r="J64" s="140"/>
    </row>
    <row r="65" spans="1:10" ht="16.5">
      <c r="A65" s="239"/>
      <c r="B65" s="455"/>
      <c r="C65" s="443"/>
      <c r="D65" s="272"/>
      <c r="E65" s="272"/>
      <c r="F65" s="272"/>
      <c r="G65" s="249"/>
      <c r="H65" s="249"/>
      <c r="I65" s="273"/>
      <c r="J65" s="140"/>
    </row>
    <row r="66" spans="1:10" ht="16.5">
      <c r="A66" s="239"/>
      <c r="B66" s="455"/>
      <c r="C66" s="443"/>
      <c r="D66" s="272"/>
      <c r="E66" s="272"/>
      <c r="F66" s="272"/>
      <c r="G66" s="249"/>
      <c r="H66" s="249"/>
      <c r="I66" s="273"/>
      <c r="J66" s="140"/>
    </row>
    <row r="67" spans="1:10" ht="16.5">
      <c r="A67" s="239"/>
      <c r="B67" s="455"/>
      <c r="C67" s="443"/>
      <c r="D67" s="272"/>
      <c r="E67" s="272"/>
      <c r="F67" s="272"/>
      <c r="G67" s="249"/>
      <c r="H67" s="249"/>
      <c r="I67" s="273"/>
      <c r="J67" s="140"/>
    </row>
    <row r="68" spans="4:10" ht="16.5">
      <c r="D68" s="237"/>
      <c r="G68" s="247"/>
      <c r="H68" s="232"/>
      <c r="I68" s="231"/>
      <c r="J68" s="253"/>
    </row>
    <row r="69" spans="4:8" ht="16.5">
      <c r="D69" s="237"/>
      <c r="G69" s="233"/>
      <c r="H69" s="233"/>
    </row>
    <row r="70" spans="1:4" ht="16.5">
      <c r="A70" s="389" t="s">
        <v>243</v>
      </c>
      <c r="D70" s="226" t="s">
        <v>260</v>
      </c>
    </row>
    <row r="71" spans="1:8" ht="13.5" customHeight="1">
      <c r="A71" s="445" t="s">
        <v>208</v>
      </c>
      <c r="B71" s="447" t="s">
        <v>209</v>
      </c>
      <c r="C71" s="449"/>
      <c r="D71" s="445" t="s">
        <v>211</v>
      </c>
      <c r="E71" s="387" t="s">
        <v>289</v>
      </c>
      <c r="F71" s="453" t="s">
        <v>288</v>
      </c>
      <c r="G71" s="445" t="s">
        <v>236</v>
      </c>
      <c r="H71" s="387" t="s">
        <v>213</v>
      </c>
    </row>
    <row r="72" spans="1:8" ht="30" customHeight="1">
      <c r="A72" s="446"/>
      <c r="B72" s="450"/>
      <c r="C72" s="452"/>
      <c r="D72" s="446"/>
      <c r="E72" s="388" t="s">
        <v>286</v>
      </c>
      <c r="F72" s="454"/>
      <c r="G72" s="446"/>
      <c r="H72" s="388" t="s">
        <v>215</v>
      </c>
    </row>
    <row r="73" spans="1:8" ht="16.5">
      <c r="A73" s="239"/>
      <c r="B73" s="441"/>
      <c r="C73" s="443"/>
      <c r="D73" s="272"/>
      <c r="E73" s="236"/>
      <c r="F73" s="236"/>
      <c r="G73" s="232"/>
      <c r="H73" s="232"/>
    </row>
    <row r="74" spans="1:8" ht="16.5">
      <c r="A74" s="239"/>
      <c r="B74" s="441"/>
      <c r="C74" s="443"/>
      <c r="D74" s="272"/>
      <c r="E74" s="236"/>
      <c r="F74" s="236"/>
      <c r="G74" s="232"/>
      <c r="H74" s="232"/>
    </row>
    <row r="75" spans="1:8" ht="16.5">
      <c r="A75" s="239"/>
      <c r="B75" s="441"/>
      <c r="C75" s="443"/>
      <c r="D75" s="272"/>
      <c r="E75" s="236"/>
      <c r="F75" s="236"/>
      <c r="G75" s="232"/>
      <c r="H75" s="232"/>
    </row>
    <row r="76" spans="1:8" ht="16.5">
      <c r="A76" s="239"/>
      <c r="B76" s="441"/>
      <c r="C76" s="443"/>
      <c r="D76" s="272"/>
      <c r="E76" s="236"/>
      <c r="F76" s="236"/>
      <c r="G76" s="232"/>
      <c r="H76" s="232"/>
    </row>
    <row r="77" spans="1:8" ht="16.5">
      <c r="A77" s="239"/>
      <c r="B77" s="441"/>
      <c r="C77" s="443"/>
      <c r="D77" s="272"/>
      <c r="E77" s="236"/>
      <c r="F77" s="236"/>
      <c r="G77" s="232"/>
      <c r="H77" s="232"/>
    </row>
    <row r="78" spans="4:8" ht="16.5">
      <c r="D78" s="237"/>
      <c r="G78" s="247"/>
      <c r="H78" s="232"/>
    </row>
    <row r="82" ht="16.5">
      <c r="J82" s="237"/>
    </row>
    <row r="83" ht="16.5">
      <c r="J83" s="258"/>
    </row>
  </sheetData>
  <mergeCells count="71">
    <mergeCell ref="H19:I19"/>
    <mergeCell ref="H21:I21"/>
    <mergeCell ref="D37:D38"/>
    <mergeCell ref="C20:E20"/>
    <mergeCell ref="C21:E21"/>
    <mergeCell ref="H27:H28"/>
    <mergeCell ref="I27:I28"/>
    <mergeCell ref="H20:I20"/>
    <mergeCell ref="B37:C38"/>
    <mergeCell ref="G37:G38"/>
    <mergeCell ref="C16:E16"/>
    <mergeCell ref="C17:E17"/>
    <mergeCell ref="C18:E18"/>
    <mergeCell ref="C19:E19"/>
    <mergeCell ref="H15:I15"/>
    <mergeCell ref="H16:I16"/>
    <mergeCell ref="H17:I17"/>
    <mergeCell ref="H18:I18"/>
    <mergeCell ref="A10:K10"/>
    <mergeCell ref="B29:C29"/>
    <mergeCell ref="B27:C28"/>
    <mergeCell ref="F50:F51"/>
    <mergeCell ref="A14:A15"/>
    <mergeCell ref="B14:B15"/>
    <mergeCell ref="C14:E14"/>
    <mergeCell ref="C15:E15"/>
    <mergeCell ref="H14:I14"/>
    <mergeCell ref="A50:A51"/>
    <mergeCell ref="B33:C33"/>
    <mergeCell ref="B30:C30"/>
    <mergeCell ref="B31:C31"/>
    <mergeCell ref="B32:C32"/>
    <mergeCell ref="A37:A38"/>
    <mergeCell ref="B40:C40"/>
    <mergeCell ref="B41:C41"/>
    <mergeCell ref="B52:C52"/>
    <mergeCell ref="B50:C51"/>
    <mergeCell ref="B43:C43"/>
    <mergeCell ref="B42:C42"/>
    <mergeCell ref="B39:C39"/>
    <mergeCell ref="A71:A72"/>
    <mergeCell ref="B71:C72"/>
    <mergeCell ref="D71:D72"/>
    <mergeCell ref="B75:C75"/>
    <mergeCell ref="B76:C76"/>
    <mergeCell ref="B77:C77"/>
    <mergeCell ref="B73:C73"/>
    <mergeCell ref="B74:C74"/>
    <mergeCell ref="G71:G72"/>
    <mergeCell ref="I50:I51"/>
    <mergeCell ref="F71:F72"/>
    <mergeCell ref="G61:G62"/>
    <mergeCell ref="I61:I62"/>
    <mergeCell ref="F61:F62"/>
    <mergeCell ref="A61:A62"/>
    <mergeCell ref="B61:C62"/>
    <mergeCell ref="D61:D62"/>
    <mergeCell ref="J50:J51"/>
    <mergeCell ref="D50:D51"/>
    <mergeCell ref="G50:G51"/>
    <mergeCell ref="J61:J62"/>
    <mergeCell ref="B53:C53"/>
    <mergeCell ref="B54:C54"/>
    <mergeCell ref="B55:C55"/>
    <mergeCell ref="F37:F38"/>
    <mergeCell ref="B67:C67"/>
    <mergeCell ref="B64:C64"/>
    <mergeCell ref="B65:C65"/>
    <mergeCell ref="B66:C66"/>
    <mergeCell ref="B63:C63"/>
    <mergeCell ref="B56:C56"/>
  </mergeCells>
  <printOptions horizontalCentered="1"/>
  <pageMargins left="0.5905511811023623" right="0.5905511811023623" top="0.984251968503937" bottom="0.7874015748031497" header="0.5905511811023623" footer="0.3937007874015748"/>
  <pageSetup horizontalDpi="300" verticalDpi="300" orientation="portrait" paperSize="9" scale="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3"/>
  <sheetViews>
    <sheetView showZeros="0" view="pageBreakPreview" zoomScaleNormal="75" zoomScaleSheetLayoutView="100" workbookViewId="0" topLeftCell="A11">
      <selection activeCell="A11" sqref="A11"/>
    </sheetView>
  </sheetViews>
  <sheetFormatPr defaultColWidth="11.421875" defaultRowHeight="12.75"/>
  <cols>
    <col min="1" max="1" width="15.421875" style="0" bestFit="1" customWidth="1"/>
    <col min="2" max="2" width="13.8515625" style="0" customWidth="1"/>
    <col min="3" max="4" width="13.421875" style="0" customWidth="1"/>
    <col min="5" max="5" width="21.140625" style="0" customWidth="1"/>
    <col min="6" max="6" width="17.57421875" style="0" customWidth="1"/>
    <col min="7" max="7" width="15.7109375" style="0" customWidth="1"/>
    <col min="8" max="9" width="17.57421875" style="0" customWidth="1"/>
    <col min="10" max="10" width="21.140625" style="0" customWidth="1"/>
    <col min="11" max="11" width="8.00390625" style="0" bestFit="1" customWidth="1"/>
    <col min="12" max="12" width="13.421875" style="0" bestFit="1" customWidth="1"/>
  </cols>
  <sheetData>
    <row r="1" spans="1:3" ht="12.75">
      <c r="A1" s="120"/>
      <c r="B1" s="120"/>
      <c r="C1" s="143"/>
    </row>
    <row r="2" spans="1:3" ht="12.75">
      <c r="A2" s="120"/>
      <c r="B2" s="120"/>
      <c r="C2" s="143"/>
    </row>
    <row r="3" spans="1:3" ht="12.75">
      <c r="A3" s="120"/>
      <c r="B3" s="120"/>
      <c r="C3" s="143"/>
    </row>
    <row r="4" spans="1:3" ht="12.75">
      <c r="A4" s="120" t="s">
        <v>53</v>
      </c>
      <c r="B4" s="120"/>
      <c r="C4" s="143"/>
    </row>
    <row r="5" spans="1:3" ht="12.75">
      <c r="A5" s="120" t="s">
        <v>6</v>
      </c>
      <c r="B5" s="121"/>
      <c r="C5" s="143"/>
    </row>
    <row r="6" spans="1:12" ht="14.25">
      <c r="A6" s="120" t="s">
        <v>7</v>
      </c>
      <c r="B6" s="121"/>
      <c r="C6" s="143"/>
      <c r="E6" s="122"/>
      <c r="F6" s="122"/>
      <c r="G6" s="122"/>
      <c r="H6" s="122"/>
      <c r="I6" s="122"/>
      <c r="J6" s="122"/>
      <c r="K6" s="122"/>
      <c r="L6" s="122"/>
    </row>
    <row r="7" spans="1:12" ht="14.25">
      <c r="A7" s="120" t="s">
        <v>8</v>
      </c>
      <c r="B7" s="121"/>
      <c r="C7" s="143"/>
      <c r="E7" s="122"/>
      <c r="F7" s="122"/>
      <c r="G7" s="122"/>
      <c r="H7" s="122"/>
      <c r="I7" s="122"/>
      <c r="J7" s="122"/>
      <c r="K7" s="122"/>
      <c r="L7" s="122"/>
    </row>
    <row r="8" spans="1:12" ht="14.25">
      <c r="A8" s="120" t="s">
        <v>248</v>
      </c>
      <c r="B8" s="121"/>
      <c r="C8" s="143"/>
      <c r="E8" s="122"/>
      <c r="F8" s="122"/>
      <c r="G8" s="122"/>
      <c r="H8" s="122"/>
      <c r="I8" s="122"/>
      <c r="J8" s="122"/>
      <c r="K8" s="122"/>
      <c r="L8" s="122"/>
    </row>
    <row r="9" spans="1:12" ht="15" customHeight="1">
      <c r="A9" s="123"/>
      <c r="B9" s="123"/>
      <c r="C9" s="123"/>
      <c r="D9" s="122"/>
      <c r="E9" s="122"/>
      <c r="F9" s="122"/>
      <c r="G9" s="122"/>
      <c r="H9" s="122"/>
      <c r="I9" s="122"/>
      <c r="J9" s="122"/>
      <c r="K9" s="122"/>
      <c r="L9" s="122"/>
    </row>
    <row r="10" spans="1:12" ht="24" customHeight="1">
      <c r="A10" s="481" t="s">
        <v>290</v>
      </c>
      <c r="B10" s="481"/>
      <c r="C10" s="481"/>
      <c r="D10" s="481"/>
      <c r="E10" s="481"/>
      <c r="F10" s="481"/>
      <c r="G10" s="481"/>
      <c r="H10" s="481"/>
      <c r="I10" s="481"/>
      <c r="J10" s="481"/>
      <c r="K10" s="225"/>
      <c r="L10" s="225"/>
    </row>
    <row r="11" spans="1:12" ht="16.5">
      <c r="A11" s="124"/>
      <c r="B11" s="125"/>
      <c r="C11" s="124"/>
      <c r="D11" s="124"/>
      <c r="E11" s="124"/>
      <c r="F11" s="124"/>
      <c r="G11" s="124"/>
      <c r="H11" s="126" t="s">
        <v>94</v>
      </c>
      <c r="J11" s="142" t="s">
        <v>74</v>
      </c>
      <c r="L11" s="128"/>
    </row>
    <row r="12" spans="1:12" ht="16.5">
      <c r="A12" s="124"/>
      <c r="B12" s="124"/>
      <c r="C12" s="124"/>
      <c r="D12" s="124"/>
      <c r="E12" s="124"/>
      <c r="F12" s="124"/>
      <c r="G12" s="124"/>
      <c r="H12" s="126" t="s">
        <v>93</v>
      </c>
      <c r="J12" s="146"/>
      <c r="L12" s="128"/>
    </row>
    <row r="15" spans="1:10" ht="30" customHeight="1">
      <c r="A15" s="439" t="s">
        <v>84</v>
      </c>
      <c r="B15" s="439"/>
      <c r="C15" s="439"/>
      <c r="D15" s="439"/>
      <c r="E15" s="482" t="s">
        <v>95</v>
      </c>
      <c r="F15" s="482" t="s">
        <v>92</v>
      </c>
      <c r="G15" s="482" t="s">
        <v>91</v>
      </c>
      <c r="H15" s="484" t="s">
        <v>96</v>
      </c>
      <c r="I15" s="484" t="s">
        <v>97</v>
      </c>
      <c r="J15" s="484" t="s">
        <v>98</v>
      </c>
    </row>
    <row r="16" spans="1:10" ht="15">
      <c r="A16" s="381" t="s">
        <v>79</v>
      </c>
      <c r="B16" s="381" t="s">
        <v>80</v>
      </c>
      <c r="C16" s="381" t="s">
        <v>13</v>
      </c>
      <c r="D16" s="381" t="s">
        <v>86</v>
      </c>
      <c r="E16" s="483"/>
      <c r="F16" s="483"/>
      <c r="G16" s="483"/>
      <c r="H16" s="483"/>
      <c r="I16" s="485"/>
      <c r="J16" s="485"/>
    </row>
    <row r="17" spans="1:10" ht="15" customHeight="1">
      <c r="A17" s="135">
        <v>1</v>
      </c>
      <c r="B17" s="271" t="s">
        <v>255</v>
      </c>
      <c r="C17" s="137"/>
      <c r="D17" s="138">
        <v>0</v>
      </c>
      <c r="E17" s="139">
        <f>+'Amort. Adel. en Efectivo'!E22</f>
        <v>0</v>
      </c>
      <c r="F17" s="147"/>
      <c r="G17" s="147"/>
      <c r="H17" s="140"/>
      <c r="I17" s="139">
        <v>0</v>
      </c>
      <c r="J17" s="139">
        <f>+H17-I17</f>
        <v>0</v>
      </c>
    </row>
    <row r="18" spans="1:10" ht="15" customHeight="1">
      <c r="A18" s="135">
        <v>2</v>
      </c>
      <c r="B18" s="271" t="s">
        <v>256</v>
      </c>
      <c r="C18" s="137"/>
      <c r="D18" s="138">
        <v>0</v>
      </c>
      <c r="E18" s="139">
        <f>+'Amort. Adel. en Efectivo'!E23</f>
        <v>0</v>
      </c>
      <c r="F18" s="147"/>
      <c r="G18" s="139"/>
      <c r="H18" s="140"/>
      <c r="I18" s="139"/>
      <c r="J18" s="139"/>
    </row>
    <row r="19" spans="1:10" ht="15" customHeight="1">
      <c r="A19" s="135">
        <v>3</v>
      </c>
      <c r="B19" s="271" t="s">
        <v>257</v>
      </c>
      <c r="C19" s="137"/>
      <c r="D19" s="138">
        <v>0</v>
      </c>
      <c r="E19" s="139">
        <f>+'Amort. Adel. en Efectivo'!E24</f>
        <v>0</v>
      </c>
      <c r="F19" s="147"/>
      <c r="G19" s="139"/>
      <c r="H19" s="140"/>
      <c r="I19" s="139"/>
      <c r="J19" s="139"/>
    </row>
    <row r="20" spans="1:10" ht="15" customHeight="1">
      <c r="A20" s="135">
        <v>4</v>
      </c>
      <c r="B20" s="271" t="s">
        <v>258</v>
      </c>
      <c r="C20" s="137"/>
      <c r="D20" s="138">
        <v>0</v>
      </c>
      <c r="E20" s="139">
        <f>+'Amort. Adel. en Efectivo'!E25</f>
        <v>0</v>
      </c>
      <c r="F20" s="147"/>
      <c r="G20" s="139"/>
      <c r="H20" s="140"/>
      <c r="I20" s="139"/>
      <c r="J20" s="139"/>
    </row>
    <row r="21" spans="1:10" ht="15" customHeight="1">
      <c r="A21" s="135">
        <v>5</v>
      </c>
      <c r="B21" s="271" t="s">
        <v>277</v>
      </c>
      <c r="C21" s="137"/>
      <c r="D21" s="138">
        <v>0</v>
      </c>
      <c r="E21" s="139">
        <f>+'Amort. Adel. en Efectivo'!E26</f>
        <v>0</v>
      </c>
      <c r="F21" s="147"/>
      <c r="G21" s="139"/>
      <c r="H21" s="140"/>
      <c r="I21" s="139"/>
      <c r="J21" s="248"/>
    </row>
    <row r="22" spans="1:10" ht="15" customHeight="1">
      <c r="A22" s="135">
        <v>6</v>
      </c>
      <c r="B22" s="271" t="s">
        <v>291</v>
      </c>
      <c r="C22" s="137"/>
      <c r="D22" s="138">
        <v>0</v>
      </c>
      <c r="E22" s="139">
        <f>+'Amort. Adel. en Efectivo'!E27</f>
        <v>0</v>
      </c>
      <c r="F22" s="147"/>
      <c r="G22" s="139"/>
      <c r="H22" s="140"/>
      <c r="I22" s="139"/>
      <c r="J22" s="139"/>
    </row>
    <row r="23" spans="1:10" ht="15" customHeight="1">
      <c r="A23" s="135">
        <v>7</v>
      </c>
      <c r="B23" s="271" t="s">
        <v>292</v>
      </c>
      <c r="C23" s="137"/>
      <c r="D23" s="138">
        <v>0</v>
      </c>
      <c r="E23" s="139">
        <f>+'Amort. Adel. en Efectivo'!E28</f>
        <v>0</v>
      </c>
      <c r="F23" s="147"/>
      <c r="G23" s="139"/>
      <c r="H23" s="140"/>
      <c r="I23" s="139"/>
      <c r="J23" s="139"/>
    </row>
    <row r="24" spans="1:10" ht="15" customHeight="1">
      <c r="A24" s="135"/>
      <c r="B24" s="271"/>
      <c r="C24" s="137"/>
      <c r="D24" s="138">
        <v>0</v>
      </c>
      <c r="E24" s="139">
        <f>+'Amort. Adel. en Efectivo'!E29</f>
        <v>0</v>
      </c>
      <c r="F24" s="147"/>
      <c r="G24" s="139"/>
      <c r="H24" s="140"/>
      <c r="I24" s="139"/>
      <c r="J24" s="139"/>
    </row>
    <row r="25" spans="1:10" ht="15" customHeight="1">
      <c r="A25" s="135"/>
      <c r="B25" s="271"/>
      <c r="C25" s="137"/>
      <c r="D25" s="138">
        <v>0</v>
      </c>
      <c r="E25" s="139">
        <f>+'Amort. Adel. en Efectivo'!E30</f>
        <v>0</v>
      </c>
      <c r="F25" s="147"/>
      <c r="G25" s="139"/>
      <c r="H25" s="140"/>
      <c r="I25" s="139"/>
      <c r="J25" s="139"/>
    </row>
    <row r="26" spans="1:10" ht="15" customHeight="1">
      <c r="A26" s="135"/>
      <c r="B26" s="271"/>
      <c r="C26" s="137"/>
      <c r="D26" s="138">
        <v>0</v>
      </c>
      <c r="E26" s="139">
        <f>+'Amort. Adel. en Efectivo'!E31</f>
        <v>0</v>
      </c>
      <c r="F26" s="147"/>
      <c r="G26" s="139"/>
      <c r="H26" s="140"/>
      <c r="I26" s="139"/>
      <c r="J26" s="139"/>
    </row>
    <row r="27" spans="1:10" ht="15" customHeight="1">
      <c r="A27" s="135" t="s">
        <v>279</v>
      </c>
      <c r="B27" s="271" t="s">
        <v>260</v>
      </c>
      <c r="C27" s="137"/>
      <c r="D27" s="138">
        <v>0</v>
      </c>
      <c r="E27" s="139">
        <f>+'Amort. Adel. en Efectivo'!E32</f>
        <v>0</v>
      </c>
      <c r="F27" s="147"/>
      <c r="G27" s="139"/>
      <c r="H27" s="140"/>
      <c r="I27" s="139"/>
      <c r="J27" s="139"/>
    </row>
    <row r="28" spans="1:10" ht="15" customHeight="1">
      <c r="A28" s="135"/>
      <c r="B28" s="136"/>
      <c r="C28" s="137"/>
      <c r="D28" s="138">
        <v>0</v>
      </c>
      <c r="E28" s="139">
        <f>+'Amort. Adel. en Efectivo'!E33</f>
        <v>0</v>
      </c>
      <c r="F28" s="147"/>
      <c r="G28" s="139"/>
      <c r="H28" s="140"/>
      <c r="I28" s="139"/>
      <c r="J28" s="139"/>
    </row>
    <row r="29" spans="1:10" ht="15" customHeight="1">
      <c r="A29" s="135"/>
      <c r="B29" s="136"/>
      <c r="C29" s="137"/>
      <c r="D29" s="138">
        <v>0</v>
      </c>
      <c r="E29" s="139">
        <f>+'Amort. Adel. en Efectivo'!E34</f>
        <v>0</v>
      </c>
      <c r="F29" s="147"/>
      <c r="G29" s="139"/>
      <c r="H29" s="140"/>
      <c r="I29" s="139"/>
      <c r="J29" s="139"/>
    </row>
    <row r="30" spans="1:10" ht="15" customHeight="1">
      <c r="A30" s="135"/>
      <c r="B30" s="136"/>
      <c r="C30" s="137"/>
      <c r="D30" s="138">
        <v>0</v>
      </c>
      <c r="E30" s="139">
        <f>+'Amort. Adel. en Efectivo'!E35</f>
        <v>0</v>
      </c>
      <c r="F30" s="147"/>
      <c r="G30" s="139"/>
      <c r="H30" s="140"/>
      <c r="I30" s="139"/>
      <c r="J30" s="139"/>
    </row>
    <row r="31" spans="1:10" ht="15" customHeight="1">
      <c r="A31" s="135"/>
      <c r="B31" s="136"/>
      <c r="C31" s="137"/>
      <c r="D31" s="138">
        <v>0</v>
      </c>
      <c r="E31" s="139">
        <f>+'Amort. Adel. en Efectivo'!E36</f>
        <v>0</v>
      </c>
      <c r="F31" s="147"/>
      <c r="G31" s="139"/>
      <c r="H31" s="140"/>
      <c r="I31" s="139"/>
      <c r="J31" s="139"/>
    </row>
    <row r="32" spans="1:10" ht="15" customHeight="1">
      <c r="A32" s="135"/>
      <c r="B32" s="136"/>
      <c r="C32" s="137"/>
      <c r="D32" s="138">
        <v>0</v>
      </c>
      <c r="E32" s="139">
        <f>+'Amort. Adel. en Efectivo'!E37</f>
        <v>0</v>
      </c>
      <c r="F32" s="147"/>
      <c r="G32" s="139"/>
      <c r="H32" s="140"/>
      <c r="I32" s="139"/>
      <c r="J32" s="139"/>
    </row>
    <row r="33" ht="15" customHeight="1">
      <c r="J33" s="245"/>
    </row>
    <row r="41" spans="4:11" ht="15.75">
      <c r="D41" s="129"/>
      <c r="E41" s="130"/>
      <c r="I41" s="144"/>
      <c r="J41" s="144"/>
      <c r="K41" s="141"/>
    </row>
    <row r="43" ht="15.75">
      <c r="A43" s="148"/>
    </row>
  </sheetData>
  <mergeCells count="8">
    <mergeCell ref="A10:J10"/>
    <mergeCell ref="E15:E16"/>
    <mergeCell ref="A15:D15"/>
    <mergeCell ref="J15:J16"/>
    <mergeCell ref="F15:F16"/>
    <mergeCell ref="G15:G16"/>
    <mergeCell ref="H15:H16"/>
    <mergeCell ref="I15:I16"/>
  </mergeCells>
  <printOptions horizontalCentered="1"/>
  <pageMargins left="0.7874015748031497" right="0.7874015748031497" top="0.984251968503937" bottom="0.7874015748031497" header="0" footer="0"/>
  <pageSetup orientation="landscape" paperSize="9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QUANTUM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Caminos</cp:lastModifiedBy>
  <cp:lastPrinted>2005-06-02T14:24:52Z</cp:lastPrinted>
  <dcterms:created xsi:type="dcterms:W3CDTF">1999-03-19T13:01:34Z</dcterms:created>
  <dcterms:modified xsi:type="dcterms:W3CDTF">2005-06-02T14:26:32Z</dcterms:modified>
  <cp:category/>
  <cp:version/>
  <cp:contentType/>
  <cp:contentStatus/>
</cp:coreProperties>
</file>